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d.docs.live.net/8563c5805494d1c4/"/>
    </mc:Choice>
  </mc:AlternateContent>
  <xr:revisionPtr revIDLastSave="41" documentId="8_{058AE467-BD0D-4AB7-9F31-714163C3CBD5}" xr6:coauthVersionLast="47" xr6:coauthVersionMax="47" xr10:uidLastSave="{8B421A71-466B-4773-8D9D-17FC2A930A84}"/>
  <bookViews>
    <workbookView xWindow="-110" yWindow="-110" windowWidth="38620" windowHeight="21100" xr2:uid="{00000000-000D-0000-FFFF-FFFF00000000}"/>
  </bookViews>
  <sheets>
    <sheet name="Profile" sheetId="9" r:id="rId1"/>
    <sheet name="Plan 40" sheetId="8" r:id="rId2"/>
    <sheet name="Plan 45" sheetId="7" r:id="rId3"/>
    <sheet name="Plan 50" sheetId="5" r:id="rId4"/>
    <sheet name="Plan 55" sheetId="4" r:id="rId5"/>
    <sheet name="Plan 60" sheetId="3" r:id="rId6"/>
    <sheet name="Plan 65" sheetId="1" r:id="rId7"/>
    <sheet name="Plan 70" sheetId="6" r:id="rId8"/>
    <sheet name="Graph 40" sheetId="15" r:id="rId9"/>
    <sheet name="Graph 45" sheetId="14" r:id="rId10"/>
    <sheet name="Graph 50" sheetId="13" r:id="rId11"/>
    <sheet name="Graph 55" sheetId="12" r:id="rId12"/>
    <sheet name="Graph 60" sheetId="11" r:id="rId13"/>
    <sheet name="Graph 65" sheetId="17" r:id="rId14"/>
    <sheet name="Graph 70" sheetId="10" r:id="rId15"/>
    <sheet name="Wealth Evaluation" sheetId="16" r:id="rId16"/>
  </sheets>
  <definedNames>
    <definedName name="_xlnm.Print_Area" localSheetId="1">'Plan 40'!$A$2:$E$31</definedName>
    <definedName name="_xlnm.Print_Area" localSheetId="2">'Plan 45'!$A$2:$E$31</definedName>
    <definedName name="_xlnm.Print_Area" localSheetId="3">'Plan 50'!$A$2:$E$31</definedName>
    <definedName name="_xlnm.Print_Area" localSheetId="4">'Plan 55'!$A$2:$E$31</definedName>
    <definedName name="_xlnm.Print_Area" localSheetId="5">'Plan 60'!$A$2:$E$31</definedName>
    <definedName name="_xlnm.Print_Area" localSheetId="6">'Plan 65'!$A$2:$E$31</definedName>
    <definedName name="_xlnm.Print_Area" localSheetId="7">'Plan 70'!$A$2:$E$31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6" l="1"/>
  <c r="C30" i="1"/>
  <c r="C30" i="3"/>
  <c r="C30" i="4"/>
  <c r="C30" i="5"/>
  <c r="C30" i="7"/>
  <c r="C30" i="8"/>
  <c r="C10" i="6"/>
  <c r="C11" i="6"/>
  <c r="C10" i="1"/>
  <c r="C11" i="1"/>
  <c r="C10" i="4"/>
  <c r="C10" i="7"/>
  <c r="C10" i="3"/>
  <c r="C10" i="5"/>
  <c r="C10" i="8"/>
  <c r="C21" i="3"/>
  <c r="E21" i="3" s="1"/>
  <c r="V77" i="7"/>
  <c r="W77" i="7" s="1"/>
  <c r="V76" i="7"/>
  <c r="W76" i="7" s="1"/>
  <c r="V75" i="7"/>
  <c r="W75" i="7" s="1"/>
  <c r="V74" i="7"/>
  <c r="W74" i="7" s="1"/>
  <c r="V73" i="7"/>
  <c r="W73" i="7" s="1"/>
  <c r="V72" i="7"/>
  <c r="W72" i="7" s="1"/>
  <c r="V71" i="7"/>
  <c r="W71" i="7" s="1"/>
  <c r="V70" i="7"/>
  <c r="W70" i="7" s="1"/>
  <c r="V69" i="7"/>
  <c r="W69" i="7" s="1"/>
  <c r="V68" i="7"/>
  <c r="W68" i="7" s="1"/>
  <c r="V67" i="7"/>
  <c r="W67" i="7" s="1"/>
  <c r="V66" i="7"/>
  <c r="W66" i="7" s="1"/>
  <c r="V65" i="7"/>
  <c r="W65" i="7" s="1"/>
  <c r="V64" i="7"/>
  <c r="W64" i="7" s="1"/>
  <c r="V63" i="7"/>
  <c r="W63" i="7" s="1"/>
  <c r="W62" i="7"/>
  <c r="V62" i="7"/>
  <c r="V61" i="7"/>
  <c r="W61" i="7" s="1"/>
  <c r="V60" i="7"/>
  <c r="W60" i="7" s="1"/>
  <c r="V59" i="7"/>
  <c r="W59" i="7" s="1"/>
  <c r="V58" i="7"/>
  <c r="W58" i="7" s="1"/>
  <c r="V57" i="7"/>
  <c r="W57" i="7" s="1"/>
  <c r="V56" i="7"/>
  <c r="W56" i="7" s="1"/>
  <c r="V55" i="7"/>
  <c r="W55" i="7" s="1"/>
  <c r="V54" i="7"/>
  <c r="W54" i="7" s="1"/>
  <c r="V53" i="7"/>
  <c r="W53" i="7" s="1"/>
  <c r="V52" i="7"/>
  <c r="W52" i="7" s="1"/>
  <c r="V51" i="7"/>
  <c r="W51" i="7" s="1"/>
  <c r="V50" i="7"/>
  <c r="W50" i="7" s="1"/>
  <c r="V49" i="7"/>
  <c r="W49" i="7" s="1"/>
  <c r="V48" i="7"/>
  <c r="W48" i="7" s="1"/>
  <c r="V47" i="7"/>
  <c r="W47" i="7" s="1"/>
  <c r="V46" i="7"/>
  <c r="W46" i="7" s="1"/>
  <c r="V45" i="7"/>
  <c r="W45" i="7" s="1"/>
  <c r="V44" i="7"/>
  <c r="W44" i="7" s="1"/>
  <c r="V43" i="7"/>
  <c r="W43" i="7" s="1"/>
  <c r="V42" i="7"/>
  <c r="W42" i="7" s="1"/>
  <c r="V41" i="7"/>
  <c r="W41" i="7" s="1"/>
  <c r="V40" i="7"/>
  <c r="W40" i="7" s="1"/>
  <c r="V39" i="7"/>
  <c r="W39" i="7" s="1"/>
  <c r="V38" i="7"/>
  <c r="W38" i="7" s="1"/>
  <c r="V37" i="7"/>
  <c r="W37" i="7" s="1"/>
  <c r="V36" i="7"/>
  <c r="W36" i="7" s="1"/>
  <c r="C17" i="6"/>
  <c r="C17" i="1"/>
  <c r="C17" i="3"/>
  <c r="C17" i="4"/>
  <c r="C17" i="5"/>
  <c r="C17" i="7"/>
  <c r="C17" i="8"/>
  <c r="C21" i="8"/>
  <c r="E21" i="8" s="1"/>
  <c r="C21" i="7"/>
  <c r="E21" i="7" s="1"/>
  <c r="C21" i="5"/>
  <c r="E21" i="5" s="1"/>
  <c r="C21" i="4"/>
  <c r="E21" i="4" s="1"/>
  <c r="C15" i="3"/>
  <c r="C21" i="1"/>
  <c r="E21" i="1" s="1"/>
  <c r="C21" i="6"/>
  <c r="E21" i="6" s="1"/>
  <c r="C15" i="8"/>
  <c r="C15" i="7"/>
  <c r="C15" i="5"/>
  <c r="C15" i="4"/>
  <c r="C15" i="1"/>
  <c r="C15" i="6"/>
  <c r="C20" i="8"/>
  <c r="C19" i="8"/>
  <c r="E28" i="8" s="1"/>
  <c r="C18" i="8"/>
  <c r="C16" i="8"/>
  <c r="C14" i="8"/>
  <c r="C13" i="8"/>
  <c r="C12" i="8"/>
  <c r="C11" i="8"/>
  <c r="C9" i="8"/>
  <c r="E9" i="8" s="1"/>
  <c r="C8" i="8"/>
  <c r="C7" i="8"/>
  <c r="C20" i="7"/>
  <c r="C19" i="7"/>
  <c r="E28" i="7" s="1"/>
  <c r="C18" i="7"/>
  <c r="C16" i="7"/>
  <c r="C14" i="7"/>
  <c r="C13" i="7"/>
  <c r="C12" i="7"/>
  <c r="C11" i="7"/>
  <c r="C9" i="7"/>
  <c r="E9" i="7" s="1"/>
  <c r="C8" i="7"/>
  <c r="C7" i="7"/>
  <c r="C20" i="5"/>
  <c r="C19" i="5"/>
  <c r="C18" i="5"/>
  <c r="C16" i="5"/>
  <c r="C14" i="5"/>
  <c r="C13" i="5"/>
  <c r="C12" i="5"/>
  <c r="C11" i="5"/>
  <c r="C9" i="5"/>
  <c r="E9" i="5" s="1"/>
  <c r="C8" i="5"/>
  <c r="C7" i="5"/>
  <c r="C20" i="4"/>
  <c r="C19" i="4"/>
  <c r="E28" i="4" s="1"/>
  <c r="C18" i="4"/>
  <c r="C16" i="4"/>
  <c r="C14" i="4"/>
  <c r="C13" i="4"/>
  <c r="C12" i="4"/>
  <c r="C11" i="4"/>
  <c r="C9" i="4"/>
  <c r="E9" i="4" s="1"/>
  <c r="C8" i="4"/>
  <c r="C7" i="4"/>
  <c r="C20" i="3"/>
  <c r="C19" i="3"/>
  <c r="E28" i="3" s="1"/>
  <c r="C18" i="3"/>
  <c r="C16" i="3"/>
  <c r="C14" i="3"/>
  <c r="C13" i="3"/>
  <c r="C12" i="3"/>
  <c r="C11" i="3"/>
  <c r="C9" i="3"/>
  <c r="E9" i="3" s="1"/>
  <c r="C8" i="3"/>
  <c r="C7" i="3"/>
  <c r="C20" i="1"/>
  <c r="C19" i="1"/>
  <c r="C18" i="1"/>
  <c r="C16" i="1"/>
  <c r="C14" i="1"/>
  <c r="C13" i="1"/>
  <c r="C12" i="1"/>
  <c r="C9" i="1"/>
  <c r="E9" i="1" s="1"/>
  <c r="C8" i="1"/>
  <c r="C7" i="1"/>
  <c r="C20" i="6"/>
  <c r="C19" i="6"/>
  <c r="E28" i="6" s="1"/>
  <c r="C18" i="6"/>
  <c r="C16" i="6"/>
  <c r="C14" i="6"/>
  <c r="C13" i="6"/>
  <c r="C12" i="6"/>
  <c r="C9" i="6"/>
  <c r="E9" i="6" s="1"/>
  <c r="C8" i="6"/>
  <c r="C7" i="6"/>
  <c r="C6" i="3"/>
  <c r="C5" i="3"/>
  <c r="C4" i="3"/>
  <c r="C3" i="3"/>
  <c r="C2" i="3"/>
  <c r="C6" i="1"/>
  <c r="C5" i="1"/>
  <c r="C4" i="1"/>
  <c r="C3" i="1"/>
  <c r="C2" i="1"/>
  <c r="C2" i="7"/>
  <c r="C2" i="5"/>
  <c r="C2" i="4"/>
  <c r="C2" i="6"/>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36" i="8"/>
  <c r="V37" i="8"/>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36" i="5"/>
  <c r="V37" i="5"/>
  <c r="V38" i="5"/>
  <c r="V39" i="5"/>
  <c r="V40" i="5"/>
  <c r="V41" i="5"/>
  <c r="V42" i="5"/>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36" i="3"/>
  <c r="V37" i="3"/>
  <c r="V102" i="1"/>
  <c r="V101"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38" i="6"/>
  <c r="V36" i="6"/>
  <c r="V37"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7" i="6"/>
  <c r="V106" i="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C5" i="8"/>
  <c r="C5" i="7"/>
  <c r="C5" i="5"/>
  <c r="C5" i="4"/>
  <c r="C5" i="6"/>
  <c r="E28" i="5"/>
  <c r="C6" i="8"/>
  <c r="C4" i="8"/>
  <c r="C3" i="8"/>
  <c r="C2" i="8"/>
  <c r="C6" i="7"/>
  <c r="C4" i="7"/>
  <c r="C3" i="7"/>
  <c r="C6" i="5"/>
  <c r="C4" i="5"/>
  <c r="C3" i="5"/>
  <c r="C6" i="4"/>
  <c r="C4" i="4"/>
  <c r="C3" i="4"/>
  <c r="C6" i="6"/>
  <c r="C4" i="6"/>
  <c r="C3" i="6"/>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AE36" i="8"/>
  <c r="AF36" i="8" s="1"/>
  <c r="AE37" i="8"/>
  <c r="AF37" i="8" s="1"/>
  <c r="AE38" i="8"/>
  <c r="AF38" i="8" s="1"/>
  <c r="AE39" i="8"/>
  <c r="AF39" i="8" s="1"/>
  <c r="AE40" i="8"/>
  <c r="AF40" i="8" s="1"/>
  <c r="AE41" i="8"/>
  <c r="AF41" i="8" s="1"/>
  <c r="AE42" i="8"/>
  <c r="AF42" i="8" s="1"/>
  <c r="AE43" i="8"/>
  <c r="AF43" i="8" s="1"/>
  <c r="AE44" i="8"/>
  <c r="AF44" i="8" s="1"/>
  <c r="AE45" i="8"/>
  <c r="AF45" i="8" s="1"/>
  <c r="AE46" i="8"/>
  <c r="AF46" i="8"/>
  <c r="AE47" i="8"/>
  <c r="AF47" i="8" s="1"/>
  <c r="AE48" i="8"/>
  <c r="AF48" i="8" s="1"/>
  <c r="AE49" i="8"/>
  <c r="AF49" i="8" s="1"/>
  <c r="AE50" i="8"/>
  <c r="AF50" i="8" s="1"/>
  <c r="AE51" i="8"/>
  <c r="AF51" i="8" s="1"/>
  <c r="AE52" i="8"/>
  <c r="AF52" i="8" s="1"/>
  <c r="AE53" i="8"/>
  <c r="AF53" i="8" s="1"/>
  <c r="AE54" i="8"/>
  <c r="AF54" i="8" s="1"/>
  <c r="AE55" i="8"/>
  <c r="AF55" i="8" s="1"/>
  <c r="AE56" i="8"/>
  <c r="AF56" i="8" s="1"/>
  <c r="AE57" i="8"/>
  <c r="AF57" i="8" s="1"/>
  <c r="AE58" i="8"/>
  <c r="AF58" i="8" s="1"/>
  <c r="AE59" i="8"/>
  <c r="AF59" i="8" s="1"/>
  <c r="AE60" i="8"/>
  <c r="AF60" i="8" s="1"/>
  <c r="AE61" i="8"/>
  <c r="AF61" i="8" s="1"/>
  <c r="AE62" i="8"/>
  <c r="AF62" i="8" s="1"/>
  <c r="AE63" i="8"/>
  <c r="AF63" i="8" s="1"/>
  <c r="AE64" i="8"/>
  <c r="AF64" i="8" s="1"/>
  <c r="AE65" i="8"/>
  <c r="AF65" i="8" s="1"/>
  <c r="AE66" i="8"/>
  <c r="AF66" i="8" s="1"/>
  <c r="AE67" i="8"/>
  <c r="AF67" i="8" s="1"/>
  <c r="AE68" i="8"/>
  <c r="AF68" i="8"/>
  <c r="AE69" i="8"/>
  <c r="AF69" i="8" s="1"/>
  <c r="AE70" i="8"/>
  <c r="AF70" i="8" s="1"/>
  <c r="AE71" i="8"/>
  <c r="AF71" i="8" s="1"/>
  <c r="AE72" i="8"/>
  <c r="AF72" i="8" s="1"/>
  <c r="AE73" i="8"/>
  <c r="AF73" i="8" s="1"/>
  <c r="AE74" i="8"/>
  <c r="AF74" i="8" s="1"/>
  <c r="AE75" i="8"/>
  <c r="AF75" i="8" s="1"/>
  <c r="AE76" i="8"/>
  <c r="AF76" i="8" s="1"/>
  <c r="AE77" i="8"/>
  <c r="AF77" i="8" s="1"/>
  <c r="AE36" i="7"/>
  <c r="AF36" i="7" s="1"/>
  <c r="AE37" i="7"/>
  <c r="AF37" i="7" s="1"/>
  <c r="AE38" i="7"/>
  <c r="AF38" i="7" s="1"/>
  <c r="AE39" i="7"/>
  <c r="AF39" i="7" s="1"/>
  <c r="AE40" i="7"/>
  <c r="AF40" i="7" s="1"/>
  <c r="AE41" i="7"/>
  <c r="AF41" i="7" s="1"/>
  <c r="AE42" i="7"/>
  <c r="AF42" i="7" s="1"/>
  <c r="AE43" i="7"/>
  <c r="AF43" i="7" s="1"/>
  <c r="AE44" i="7"/>
  <c r="AF44" i="7" s="1"/>
  <c r="AE45" i="7"/>
  <c r="AF45" i="7" s="1"/>
  <c r="AE46" i="7"/>
  <c r="AF46" i="7" s="1"/>
  <c r="AE47" i="7"/>
  <c r="AF47" i="7"/>
  <c r="AE48" i="7"/>
  <c r="AF48" i="7" s="1"/>
  <c r="AE49" i="7"/>
  <c r="AF49" i="7" s="1"/>
  <c r="AE50" i="7"/>
  <c r="AF50" i="7" s="1"/>
  <c r="AE51" i="7"/>
  <c r="AF51" i="7"/>
  <c r="AE52" i="7"/>
  <c r="AF52" i="7" s="1"/>
  <c r="AE53" i="7"/>
  <c r="AF53" i="7" s="1"/>
  <c r="AE54" i="7"/>
  <c r="AF54" i="7" s="1"/>
  <c r="AE55" i="7"/>
  <c r="AF55" i="7" s="1"/>
  <c r="AE56" i="7"/>
  <c r="AF56" i="7" s="1"/>
  <c r="AE57" i="7"/>
  <c r="AF57" i="7" s="1"/>
  <c r="AE58" i="7"/>
  <c r="AF58" i="7" s="1"/>
  <c r="AE59" i="7"/>
  <c r="AF59" i="7" s="1"/>
  <c r="AE60" i="7"/>
  <c r="AF60" i="7" s="1"/>
  <c r="AE61" i="7"/>
  <c r="AF61" i="7" s="1"/>
  <c r="AE62" i="7"/>
  <c r="AF62" i="7" s="1"/>
  <c r="AE63" i="7"/>
  <c r="AF63" i="7" s="1"/>
  <c r="AE64" i="7"/>
  <c r="AF64" i="7" s="1"/>
  <c r="AE65" i="7"/>
  <c r="AF65" i="7" s="1"/>
  <c r="AE66" i="7"/>
  <c r="AF66" i="7" s="1"/>
  <c r="AE67" i="7"/>
  <c r="AF67" i="7" s="1"/>
  <c r="AE68" i="7"/>
  <c r="AF68" i="7" s="1"/>
  <c r="AE69" i="7"/>
  <c r="AF69" i="7" s="1"/>
  <c r="AE70" i="7"/>
  <c r="AF70" i="7" s="1"/>
  <c r="AE71" i="7"/>
  <c r="AF71" i="7"/>
  <c r="AE72" i="7"/>
  <c r="AF72" i="7" s="1"/>
  <c r="AE73" i="7"/>
  <c r="AF73" i="7" s="1"/>
  <c r="AE74" i="7"/>
  <c r="AF74" i="7" s="1"/>
  <c r="AE75" i="7"/>
  <c r="AF75" i="7" s="1"/>
  <c r="AE76" i="7"/>
  <c r="AF76" i="7"/>
  <c r="AE77" i="7"/>
  <c r="AF77" i="7" s="1"/>
  <c r="AE78" i="7"/>
  <c r="AF78" i="7" s="1"/>
  <c r="AE79" i="7"/>
  <c r="AF79" i="7" s="1"/>
  <c r="AE80" i="7"/>
  <c r="AF80" i="7" s="1"/>
  <c r="AE81" i="7"/>
  <c r="AF81" i="7" s="1"/>
  <c r="AE82" i="7"/>
  <c r="AF82" i="7" s="1"/>
  <c r="AE86" i="5"/>
  <c r="AE87" i="5"/>
  <c r="AF87" i="5" s="1"/>
  <c r="AE36" i="5"/>
  <c r="AF36" i="5" s="1"/>
  <c r="AE37" i="5"/>
  <c r="AF37" i="5" s="1"/>
  <c r="AE38" i="5"/>
  <c r="AF38" i="5" s="1"/>
  <c r="AE39" i="5"/>
  <c r="AF39" i="5" s="1"/>
  <c r="AE40" i="5"/>
  <c r="AF40" i="5" s="1"/>
  <c r="AE41" i="5"/>
  <c r="AF41" i="5" s="1"/>
  <c r="AE42" i="5"/>
  <c r="AF42" i="5" s="1"/>
  <c r="AE43" i="5"/>
  <c r="AF43" i="5" s="1"/>
  <c r="AE44" i="5"/>
  <c r="AF44" i="5" s="1"/>
  <c r="AE45" i="5"/>
  <c r="AF45" i="5" s="1"/>
  <c r="AE46" i="5"/>
  <c r="AF46" i="5" s="1"/>
  <c r="AE47" i="5"/>
  <c r="AF47" i="5" s="1"/>
  <c r="AE48" i="5"/>
  <c r="AF48" i="5" s="1"/>
  <c r="AE49" i="5"/>
  <c r="AF49" i="5" s="1"/>
  <c r="AE50" i="5"/>
  <c r="AF50" i="5" s="1"/>
  <c r="AE51" i="5"/>
  <c r="AF51" i="5" s="1"/>
  <c r="AE52" i="5"/>
  <c r="AF52" i="5" s="1"/>
  <c r="AE53" i="5"/>
  <c r="AF53" i="5" s="1"/>
  <c r="AE54" i="5"/>
  <c r="AF54" i="5" s="1"/>
  <c r="AE55" i="5"/>
  <c r="AF55" i="5" s="1"/>
  <c r="AE56" i="5"/>
  <c r="AF56" i="5" s="1"/>
  <c r="AE57" i="5"/>
  <c r="AF57" i="5" s="1"/>
  <c r="AE58" i="5"/>
  <c r="AF58" i="5" s="1"/>
  <c r="AE59" i="5"/>
  <c r="AF59" i="5" s="1"/>
  <c r="AE60" i="5"/>
  <c r="AF60" i="5" s="1"/>
  <c r="AE61" i="5"/>
  <c r="AF61" i="5" s="1"/>
  <c r="AE62" i="5"/>
  <c r="AF62" i="5" s="1"/>
  <c r="AE63" i="5"/>
  <c r="AF63" i="5" s="1"/>
  <c r="AE64" i="5"/>
  <c r="AF64" i="5" s="1"/>
  <c r="AE65" i="5"/>
  <c r="AF65" i="5" s="1"/>
  <c r="AE66" i="5"/>
  <c r="AF66" i="5" s="1"/>
  <c r="AE67" i="5"/>
  <c r="AF67" i="5" s="1"/>
  <c r="AE68" i="5"/>
  <c r="AF68" i="5" s="1"/>
  <c r="AE69" i="5"/>
  <c r="AF69" i="5" s="1"/>
  <c r="AE70" i="5"/>
  <c r="AF70" i="5" s="1"/>
  <c r="AE71" i="5"/>
  <c r="AF71" i="5" s="1"/>
  <c r="AE72" i="5"/>
  <c r="AF72" i="5" s="1"/>
  <c r="AE73" i="5"/>
  <c r="AF73" i="5" s="1"/>
  <c r="AE74" i="5"/>
  <c r="AF74" i="5" s="1"/>
  <c r="AE75" i="5"/>
  <c r="AF75" i="5" s="1"/>
  <c r="AE76" i="5"/>
  <c r="AF76" i="5" s="1"/>
  <c r="AE77" i="5"/>
  <c r="AF77" i="5" s="1"/>
  <c r="AE78" i="5"/>
  <c r="AF78" i="5" s="1"/>
  <c r="AE79" i="5"/>
  <c r="AF79" i="5" s="1"/>
  <c r="AE80" i="5"/>
  <c r="AF80" i="5" s="1"/>
  <c r="AE81" i="5"/>
  <c r="AF81" i="5" s="1"/>
  <c r="AE82" i="5"/>
  <c r="AF82" i="5" s="1"/>
  <c r="AE83" i="5"/>
  <c r="AF83" i="5" s="1"/>
  <c r="AE84" i="5"/>
  <c r="AF84" i="5" s="1"/>
  <c r="AE85" i="5"/>
  <c r="AF85" i="5" s="1"/>
  <c r="AF86" i="5"/>
  <c r="AE36" i="1"/>
  <c r="AF36" i="1" s="1"/>
  <c r="AE37" i="1"/>
  <c r="AF37" i="1" s="1"/>
  <c r="AE38" i="1"/>
  <c r="AF38" i="1" s="1"/>
  <c r="AE39" i="1"/>
  <c r="AF39" i="1" s="1"/>
  <c r="AE40" i="1"/>
  <c r="AF40" i="1" s="1"/>
  <c r="AE41" i="1"/>
  <c r="AF41" i="1" s="1"/>
  <c r="AE42" i="1"/>
  <c r="AF42" i="1" s="1"/>
  <c r="AE43" i="1"/>
  <c r="AF43" i="1" s="1"/>
  <c r="AE44" i="1"/>
  <c r="AF44" i="1" s="1"/>
  <c r="AE45" i="1"/>
  <c r="AF45" i="1" s="1"/>
  <c r="AE46" i="1"/>
  <c r="AF46" i="1" s="1"/>
  <c r="AE47" i="1"/>
  <c r="AF47" i="1" s="1"/>
  <c r="AE48" i="1"/>
  <c r="AF48" i="1" s="1"/>
  <c r="AE49" i="1"/>
  <c r="AF49" i="1" s="1"/>
  <c r="AE50" i="1"/>
  <c r="AF50" i="1" s="1"/>
  <c r="AE51" i="1"/>
  <c r="AF51" i="1" s="1"/>
  <c r="AE52" i="1"/>
  <c r="AF52" i="1" s="1"/>
  <c r="AE53" i="1"/>
  <c r="AF53" i="1" s="1"/>
  <c r="AE54" i="1"/>
  <c r="AF54" i="1" s="1"/>
  <c r="AE55" i="1"/>
  <c r="AF55" i="1" s="1"/>
  <c r="AE56" i="1"/>
  <c r="AF56" i="1" s="1"/>
  <c r="AE57" i="1"/>
  <c r="AF57" i="1" s="1"/>
  <c r="AE58" i="1"/>
  <c r="AF58" i="1" s="1"/>
  <c r="AE59" i="1"/>
  <c r="AF59" i="1" s="1"/>
  <c r="AE60" i="1"/>
  <c r="AF60" i="1" s="1"/>
  <c r="AE61" i="1"/>
  <c r="AF61" i="1" s="1"/>
  <c r="AE62" i="1"/>
  <c r="AF62" i="1" s="1"/>
  <c r="AE63" i="1"/>
  <c r="AF63" i="1" s="1"/>
  <c r="AE64" i="1"/>
  <c r="AF64" i="1" s="1"/>
  <c r="AE65" i="1"/>
  <c r="AF65" i="1" s="1"/>
  <c r="AE66" i="1"/>
  <c r="AF66" i="1" s="1"/>
  <c r="AE67" i="1"/>
  <c r="AF67" i="1"/>
  <c r="AE68" i="1"/>
  <c r="AF68" i="1" s="1"/>
  <c r="AE69" i="1"/>
  <c r="AF69" i="1" s="1"/>
  <c r="AE70" i="1"/>
  <c r="AF70" i="1" s="1"/>
  <c r="AE71" i="1"/>
  <c r="AF71" i="1" s="1"/>
  <c r="AE72" i="1"/>
  <c r="AF72" i="1" s="1"/>
  <c r="AE73" i="1"/>
  <c r="AF73" i="1" s="1"/>
  <c r="AE74" i="1"/>
  <c r="AF74" i="1" s="1"/>
  <c r="AE75" i="1"/>
  <c r="AF75" i="1" s="1"/>
  <c r="AE76" i="1"/>
  <c r="AF76" i="1" s="1"/>
  <c r="AE77" i="1"/>
  <c r="AF77" i="1" s="1"/>
  <c r="AE78" i="1"/>
  <c r="AF78" i="1" s="1"/>
  <c r="AE79" i="1"/>
  <c r="AF79" i="1" s="1"/>
  <c r="AE80" i="1"/>
  <c r="AF80" i="1" s="1"/>
  <c r="AE81" i="1"/>
  <c r="AF81" i="1" s="1"/>
  <c r="AE82" i="1"/>
  <c r="AF82" i="1" s="1"/>
  <c r="AE83" i="1"/>
  <c r="AF83" i="1" s="1"/>
  <c r="AE84" i="1"/>
  <c r="AF84" i="1" s="1"/>
  <c r="AE85" i="1"/>
  <c r="AF85" i="1" s="1"/>
  <c r="AE86" i="1"/>
  <c r="AF86" i="1" s="1"/>
  <c r="AE87" i="1"/>
  <c r="AF87" i="1" s="1"/>
  <c r="AE88" i="1"/>
  <c r="AF88" i="1" s="1"/>
  <c r="AE89" i="1"/>
  <c r="AF89" i="1" s="1"/>
  <c r="AE90" i="1"/>
  <c r="AF90" i="1" s="1"/>
  <c r="AE91" i="1"/>
  <c r="AF91" i="1" s="1"/>
  <c r="AE92" i="1"/>
  <c r="AF92" i="1" s="1"/>
  <c r="AE93" i="1"/>
  <c r="AF93" i="1" s="1"/>
  <c r="AE94" i="1"/>
  <c r="AF94" i="1" s="1"/>
  <c r="AE95" i="1"/>
  <c r="AF95" i="1" s="1"/>
  <c r="AE96" i="1"/>
  <c r="AF96" i="1" s="1"/>
  <c r="AE97" i="1"/>
  <c r="AF97" i="1" s="1"/>
  <c r="AE98" i="1"/>
  <c r="AF98" i="1" s="1"/>
  <c r="AE99" i="1"/>
  <c r="AF99" i="1" s="1"/>
  <c r="AE100" i="1"/>
  <c r="AF100" i="1" s="1"/>
  <c r="AE101" i="1"/>
  <c r="AF101" i="1" s="1"/>
  <c r="AE102" i="1"/>
  <c r="AF102" i="1" s="1"/>
  <c r="AE36" i="4"/>
  <c r="AF36" i="4" s="1"/>
  <c r="AE37" i="4"/>
  <c r="AF37" i="4" s="1"/>
  <c r="AE38" i="4"/>
  <c r="AF38" i="4" s="1"/>
  <c r="AE39" i="4"/>
  <c r="AF39" i="4" s="1"/>
  <c r="AE40" i="4"/>
  <c r="AF40" i="4" s="1"/>
  <c r="AE41" i="4"/>
  <c r="AF41" i="4" s="1"/>
  <c r="AE42" i="4"/>
  <c r="AF42" i="4" s="1"/>
  <c r="AE43" i="4"/>
  <c r="AF43" i="4" s="1"/>
  <c r="AE44" i="4"/>
  <c r="AF44" i="4" s="1"/>
  <c r="AE45" i="4"/>
  <c r="AF45" i="4" s="1"/>
  <c r="AE46" i="4"/>
  <c r="AF46" i="4" s="1"/>
  <c r="AE47" i="4"/>
  <c r="AF47" i="4" s="1"/>
  <c r="AE48" i="4"/>
  <c r="AF48" i="4" s="1"/>
  <c r="AE49" i="4"/>
  <c r="AF49" i="4" s="1"/>
  <c r="AE50" i="4"/>
  <c r="AF50" i="4" s="1"/>
  <c r="AE51" i="4"/>
  <c r="AF51" i="4" s="1"/>
  <c r="AE52" i="4"/>
  <c r="AF52" i="4" s="1"/>
  <c r="AE53" i="4"/>
  <c r="AF53" i="4" s="1"/>
  <c r="AE54" i="4"/>
  <c r="AF54" i="4" s="1"/>
  <c r="AE55" i="4"/>
  <c r="AF55" i="4" s="1"/>
  <c r="AE56" i="4"/>
  <c r="AF56" i="4" s="1"/>
  <c r="AE57" i="4"/>
  <c r="AF57" i="4" s="1"/>
  <c r="AE58" i="4"/>
  <c r="AF58" i="4" s="1"/>
  <c r="AE59" i="4"/>
  <c r="AF59" i="4" s="1"/>
  <c r="AE60" i="4"/>
  <c r="AF60" i="4" s="1"/>
  <c r="AE61" i="4"/>
  <c r="AF61" i="4" s="1"/>
  <c r="AE62" i="4"/>
  <c r="AF62" i="4" s="1"/>
  <c r="AE63" i="4"/>
  <c r="AF63" i="4" s="1"/>
  <c r="AE64" i="4"/>
  <c r="AF64" i="4" s="1"/>
  <c r="AE65" i="4"/>
  <c r="AF65" i="4" s="1"/>
  <c r="AE66" i="4"/>
  <c r="AF66" i="4" s="1"/>
  <c r="AE67" i="4"/>
  <c r="AF67" i="4" s="1"/>
  <c r="AE68" i="4"/>
  <c r="AF68" i="4" s="1"/>
  <c r="AE69" i="4"/>
  <c r="AF69" i="4" s="1"/>
  <c r="AE70" i="4"/>
  <c r="AF70" i="4" s="1"/>
  <c r="AE71" i="4"/>
  <c r="AF71" i="4" s="1"/>
  <c r="AE72" i="4"/>
  <c r="AF72" i="4" s="1"/>
  <c r="AE73" i="4"/>
  <c r="AF73" i="4" s="1"/>
  <c r="AE74" i="4"/>
  <c r="AF74" i="4" s="1"/>
  <c r="AE75" i="4"/>
  <c r="AF75" i="4" s="1"/>
  <c r="AE76" i="4"/>
  <c r="AF76" i="4" s="1"/>
  <c r="AE77" i="4"/>
  <c r="AF77" i="4" s="1"/>
  <c r="AE78" i="4"/>
  <c r="AF78" i="4" s="1"/>
  <c r="AE79" i="4"/>
  <c r="AF79" i="4" s="1"/>
  <c r="AE80" i="4"/>
  <c r="AF80" i="4" s="1"/>
  <c r="AE81" i="4"/>
  <c r="AF81" i="4" s="1"/>
  <c r="AE82" i="4"/>
  <c r="AF82" i="4" s="1"/>
  <c r="AE83" i="4"/>
  <c r="AF83" i="4" s="1"/>
  <c r="AE84" i="4"/>
  <c r="AF84" i="4" s="1"/>
  <c r="AE85" i="4"/>
  <c r="AF85" i="4" s="1"/>
  <c r="AE86" i="4"/>
  <c r="AF86" i="4" s="1"/>
  <c r="AE87" i="4"/>
  <c r="AF87" i="4" s="1"/>
  <c r="AE88" i="4"/>
  <c r="AF88" i="4" s="1"/>
  <c r="AE89" i="4"/>
  <c r="AF89" i="4" s="1"/>
  <c r="AE90" i="4"/>
  <c r="AF90" i="4" s="1"/>
  <c r="AE91" i="4"/>
  <c r="AF91" i="4" s="1"/>
  <c r="AE92" i="4"/>
  <c r="AF92" i="4" s="1"/>
  <c r="AE36" i="3"/>
  <c r="AF36" i="3" s="1"/>
  <c r="AE37" i="3"/>
  <c r="AF37" i="3" s="1"/>
  <c r="AE38" i="3"/>
  <c r="AF38" i="3" s="1"/>
  <c r="AE39" i="3"/>
  <c r="AF39" i="3" s="1"/>
  <c r="AE40" i="3"/>
  <c r="AF40" i="3" s="1"/>
  <c r="AE41" i="3"/>
  <c r="AF41" i="3" s="1"/>
  <c r="AE42" i="3"/>
  <c r="AF42" i="3" s="1"/>
  <c r="AE43" i="3"/>
  <c r="AF43" i="3" s="1"/>
  <c r="AE44" i="3"/>
  <c r="AF44" i="3" s="1"/>
  <c r="AE45" i="3"/>
  <c r="AF45" i="3" s="1"/>
  <c r="AE46" i="3"/>
  <c r="AF46" i="3" s="1"/>
  <c r="AE47" i="3"/>
  <c r="AF47" i="3" s="1"/>
  <c r="AE48" i="3"/>
  <c r="AF48" i="3" s="1"/>
  <c r="AE49" i="3"/>
  <c r="AF49" i="3" s="1"/>
  <c r="AE50" i="3"/>
  <c r="AF50" i="3" s="1"/>
  <c r="AE51" i="3"/>
  <c r="AF51" i="3" s="1"/>
  <c r="AE52" i="3"/>
  <c r="AF52" i="3" s="1"/>
  <c r="AE53" i="3"/>
  <c r="AF53" i="3" s="1"/>
  <c r="AE54" i="3"/>
  <c r="AF54" i="3" s="1"/>
  <c r="AE55" i="3"/>
  <c r="AF55" i="3" s="1"/>
  <c r="AE56" i="3"/>
  <c r="AF56" i="3" s="1"/>
  <c r="AE57" i="3"/>
  <c r="AF57" i="3" s="1"/>
  <c r="AE58" i="3"/>
  <c r="AF58" i="3" s="1"/>
  <c r="AE59" i="3"/>
  <c r="AF59" i="3" s="1"/>
  <c r="AE60" i="3"/>
  <c r="AF60" i="3" s="1"/>
  <c r="AE61" i="3"/>
  <c r="AF61" i="3" s="1"/>
  <c r="AE62" i="3"/>
  <c r="AF62" i="3" s="1"/>
  <c r="AE63" i="3"/>
  <c r="AF63" i="3" s="1"/>
  <c r="AE64" i="3"/>
  <c r="AF64" i="3" s="1"/>
  <c r="AE65" i="3"/>
  <c r="AF65" i="3" s="1"/>
  <c r="AE66" i="3"/>
  <c r="AF66" i="3" s="1"/>
  <c r="AE67" i="3"/>
  <c r="AF67" i="3" s="1"/>
  <c r="AE68" i="3"/>
  <c r="AF68" i="3" s="1"/>
  <c r="AE69" i="3"/>
  <c r="AF69" i="3" s="1"/>
  <c r="AE70" i="3"/>
  <c r="AF70" i="3" s="1"/>
  <c r="AE71" i="3"/>
  <c r="AF71" i="3" s="1"/>
  <c r="AE72" i="3"/>
  <c r="AF72" i="3" s="1"/>
  <c r="AE73" i="3"/>
  <c r="AF73" i="3" s="1"/>
  <c r="AE74" i="3"/>
  <c r="AF74" i="3" s="1"/>
  <c r="AE75" i="3"/>
  <c r="AF75" i="3" s="1"/>
  <c r="AE76" i="3"/>
  <c r="AF76" i="3" s="1"/>
  <c r="AE77" i="3"/>
  <c r="AF77" i="3" s="1"/>
  <c r="AE78" i="3"/>
  <c r="AF78" i="3" s="1"/>
  <c r="AE79" i="3"/>
  <c r="AF79" i="3" s="1"/>
  <c r="AE80" i="3"/>
  <c r="AF80" i="3" s="1"/>
  <c r="AE81" i="3"/>
  <c r="AF81" i="3" s="1"/>
  <c r="AE82" i="3"/>
  <c r="AF82" i="3" s="1"/>
  <c r="AE83" i="3"/>
  <c r="AF83" i="3" s="1"/>
  <c r="AE84" i="3"/>
  <c r="AF84" i="3" s="1"/>
  <c r="AE85" i="3"/>
  <c r="AF85" i="3" s="1"/>
  <c r="AE86" i="3"/>
  <c r="AF86" i="3" s="1"/>
  <c r="AE87" i="3"/>
  <c r="AF87" i="3" s="1"/>
  <c r="AE88" i="3"/>
  <c r="AF88" i="3" s="1"/>
  <c r="AE89" i="3"/>
  <c r="AF89" i="3" s="1"/>
  <c r="AE90" i="3"/>
  <c r="AF90" i="3" s="1"/>
  <c r="AE91" i="3"/>
  <c r="AF91" i="3" s="1"/>
  <c r="AE92" i="3"/>
  <c r="AF92" i="3" s="1"/>
  <c r="AE93" i="3"/>
  <c r="AF93" i="3" s="1"/>
  <c r="AE94" i="3"/>
  <c r="AF94" i="3" s="1"/>
  <c r="AE95" i="3"/>
  <c r="AF95" i="3" s="1"/>
  <c r="AE96" i="3"/>
  <c r="AF96" i="3" s="1"/>
  <c r="AE97" i="3"/>
  <c r="AF97" i="3" s="1"/>
  <c r="AE36" i="6"/>
  <c r="AF36" i="6" s="1"/>
  <c r="AE37" i="6"/>
  <c r="AF37" i="6" s="1"/>
  <c r="AE38" i="6"/>
  <c r="AF38" i="6" s="1"/>
  <c r="AE39" i="6"/>
  <c r="AF39" i="6" s="1"/>
  <c r="AE40" i="6"/>
  <c r="AF40" i="6" s="1"/>
  <c r="AE41" i="6"/>
  <c r="AF41" i="6" s="1"/>
  <c r="AE42" i="6"/>
  <c r="AF42" i="6" s="1"/>
  <c r="AE43" i="6"/>
  <c r="AF43" i="6" s="1"/>
  <c r="AE44" i="6"/>
  <c r="AF44" i="6" s="1"/>
  <c r="AE45" i="6"/>
  <c r="AF45" i="6" s="1"/>
  <c r="AE46" i="6"/>
  <c r="AF46" i="6" s="1"/>
  <c r="AE47" i="6"/>
  <c r="AF47" i="6" s="1"/>
  <c r="AE48" i="6"/>
  <c r="AF48" i="6" s="1"/>
  <c r="AE49" i="6"/>
  <c r="AF49" i="6" s="1"/>
  <c r="AE50" i="6"/>
  <c r="AF50" i="6" s="1"/>
  <c r="AE51" i="6"/>
  <c r="AF51" i="6" s="1"/>
  <c r="AE52" i="6"/>
  <c r="AF52" i="6" s="1"/>
  <c r="AE53" i="6"/>
  <c r="AF53" i="6" s="1"/>
  <c r="AE54" i="6"/>
  <c r="AF54" i="6" s="1"/>
  <c r="AE55" i="6"/>
  <c r="AF55" i="6" s="1"/>
  <c r="AE56" i="6"/>
  <c r="AF56" i="6" s="1"/>
  <c r="AE57" i="6"/>
  <c r="AF57" i="6" s="1"/>
  <c r="AE58" i="6"/>
  <c r="AF58" i="6" s="1"/>
  <c r="AE59" i="6"/>
  <c r="AF59" i="6" s="1"/>
  <c r="AE60" i="6"/>
  <c r="AF60" i="6" s="1"/>
  <c r="AE61" i="6"/>
  <c r="AF61" i="6" s="1"/>
  <c r="AE62" i="6"/>
  <c r="AF62" i="6" s="1"/>
  <c r="AE63" i="6"/>
  <c r="AF63" i="6" s="1"/>
  <c r="AE64" i="6"/>
  <c r="AF64" i="6" s="1"/>
  <c r="AE65" i="6"/>
  <c r="AF65" i="6" s="1"/>
  <c r="AE66" i="6"/>
  <c r="AF66" i="6" s="1"/>
  <c r="AE67" i="6"/>
  <c r="AF67" i="6" s="1"/>
  <c r="AE68" i="6"/>
  <c r="AF68" i="6" s="1"/>
  <c r="AE69" i="6"/>
  <c r="AF69" i="6" s="1"/>
  <c r="AE70" i="6"/>
  <c r="AF70" i="6" s="1"/>
  <c r="AE71" i="6"/>
  <c r="AF71" i="6" s="1"/>
  <c r="AE72" i="6"/>
  <c r="AF72" i="6" s="1"/>
  <c r="AE73" i="6"/>
  <c r="AF73" i="6" s="1"/>
  <c r="AE74" i="6"/>
  <c r="AF74" i="6" s="1"/>
  <c r="AE75" i="6"/>
  <c r="AF75" i="6" s="1"/>
  <c r="AE76" i="6"/>
  <c r="AF76" i="6" s="1"/>
  <c r="AE77" i="6"/>
  <c r="AF77" i="6" s="1"/>
  <c r="AE78" i="6"/>
  <c r="AF78" i="6" s="1"/>
  <c r="AE79" i="6"/>
  <c r="AF79" i="6" s="1"/>
  <c r="AE80" i="6"/>
  <c r="AF80" i="6" s="1"/>
  <c r="AE81" i="6"/>
  <c r="AF81" i="6" s="1"/>
  <c r="AE82" i="6"/>
  <c r="AF82" i="6" s="1"/>
  <c r="AE83" i="6"/>
  <c r="AF83" i="6" s="1"/>
  <c r="AE84" i="6"/>
  <c r="AF84" i="6" s="1"/>
  <c r="AE85" i="6"/>
  <c r="AF85" i="6" s="1"/>
  <c r="AE86" i="6"/>
  <c r="AF86" i="6" s="1"/>
  <c r="AE87" i="6"/>
  <c r="AF87" i="6" s="1"/>
  <c r="AE88" i="6"/>
  <c r="AF88" i="6" s="1"/>
  <c r="AE89" i="6"/>
  <c r="AF89" i="6" s="1"/>
  <c r="AE90" i="6"/>
  <c r="AF90" i="6" s="1"/>
  <c r="AE91" i="6"/>
  <c r="AF91" i="6" s="1"/>
  <c r="AE92" i="6"/>
  <c r="AF92" i="6" s="1"/>
  <c r="AE93" i="6"/>
  <c r="AF93" i="6" s="1"/>
  <c r="AE94" i="6"/>
  <c r="AF94" i="6" s="1"/>
  <c r="AE95" i="6"/>
  <c r="AF95" i="6" s="1"/>
  <c r="AE96" i="6"/>
  <c r="AF96" i="6" s="1"/>
  <c r="AE97" i="6"/>
  <c r="AF97" i="6" s="1"/>
  <c r="AE98" i="6"/>
  <c r="AF98" i="6" s="1"/>
  <c r="AE99" i="6"/>
  <c r="AF99" i="6" s="1"/>
  <c r="AE100" i="6"/>
  <c r="AF100" i="6" s="1"/>
  <c r="AE101" i="6"/>
  <c r="AF101" i="6" s="1"/>
  <c r="AE102" i="6"/>
  <c r="AF102" i="6" s="1"/>
  <c r="AE103" i="6"/>
  <c r="AF103" i="6" s="1"/>
  <c r="AE104" i="6"/>
  <c r="AF104" i="6" s="1"/>
  <c r="AE105" i="6"/>
  <c r="AF105" i="6" s="1"/>
  <c r="AE106" i="6"/>
  <c r="AF106" i="6" s="1"/>
  <c r="C26" i="8" l="1"/>
  <c r="C26" i="7"/>
  <c r="C26" i="5"/>
  <c r="C26" i="4"/>
  <c r="C26" i="3"/>
  <c r="C26" i="1"/>
  <c r="C26" i="6"/>
  <c r="C27" i="4"/>
  <c r="T136" i="7"/>
  <c r="T126" i="6"/>
  <c r="X36" i="7"/>
  <c r="T109" i="7"/>
  <c r="T117" i="7"/>
  <c r="T133" i="7"/>
  <c r="T114" i="7"/>
  <c r="T134" i="7"/>
  <c r="T127" i="1"/>
  <c r="T107" i="7"/>
  <c r="T111" i="7"/>
  <c r="T115" i="7"/>
  <c r="T119" i="7"/>
  <c r="T123" i="7"/>
  <c r="T127" i="7"/>
  <c r="T131" i="7"/>
  <c r="T135" i="7"/>
  <c r="T113" i="7"/>
  <c r="T121" i="7"/>
  <c r="T125" i="7"/>
  <c r="T129" i="7"/>
  <c r="T110" i="7"/>
  <c r="T118" i="7"/>
  <c r="T122" i="7"/>
  <c r="T126" i="7"/>
  <c r="T130" i="7"/>
  <c r="T108" i="7"/>
  <c r="T112" i="7"/>
  <c r="T116" i="7"/>
  <c r="T120" i="7"/>
  <c r="T124" i="7"/>
  <c r="T128" i="7"/>
  <c r="T132" i="7"/>
  <c r="T118" i="6"/>
  <c r="T134" i="6"/>
  <c r="T122" i="6"/>
  <c r="T110" i="6"/>
  <c r="T114" i="6"/>
  <c r="T130" i="6"/>
  <c r="T126" i="1"/>
  <c r="T133" i="6"/>
  <c r="T129" i="6"/>
  <c r="T125" i="6"/>
  <c r="T121" i="6"/>
  <c r="T117" i="6"/>
  <c r="T113" i="6"/>
  <c r="T109" i="6"/>
  <c r="T116" i="1"/>
  <c r="T136" i="6"/>
  <c r="T132" i="6"/>
  <c r="T128" i="6"/>
  <c r="T124" i="6"/>
  <c r="T120" i="6"/>
  <c r="T116" i="6"/>
  <c r="T112" i="6"/>
  <c r="T108" i="6"/>
  <c r="T136" i="1"/>
  <c r="T115" i="1"/>
  <c r="T135" i="6"/>
  <c r="T131" i="6"/>
  <c r="T127" i="6"/>
  <c r="T123" i="6"/>
  <c r="T119" i="6"/>
  <c r="T115" i="6"/>
  <c r="T111" i="6"/>
  <c r="T107" i="6"/>
  <c r="T132" i="1"/>
  <c r="T122" i="1"/>
  <c r="T111" i="1"/>
  <c r="T131" i="1"/>
  <c r="T120" i="1"/>
  <c r="T110" i="1"/>
  <c r="T135" i="1"/>
  <c r="T130" i="1"/>
  <c r="T124" i="1"/>
  <c r="T119" i="1"/>
  <c r="T114" i="1"/>
  <c r="T108" i="1"/>
  <c r="T134" i="1"/>
  <c r="T128" i="1"/>
  <c r="T123" i="1"/>
  <c r="T118" i="1"/>
  <c r="T112" i="1"/>
  <c r="T107" i="1"/>
  <c r="T133" i="1"/>
  <c r="T129" i="1"/>
  <c r="T125" i="1"/>
  <c r="T121" i="1"/>
  <c r="T117" i="1"/>
  <c r="T113" i="1"/>
  <c r="T109" i="1"/>
  <c r="T130" i="4"/>
  <c r="T126" i="4"/>
  <c r="T118" i="4"/>
  <c r="T110" i="4"/>
  <c r="T133" i="4"/>
  <c r="T125" i="4"/>
  <c r="T117" i="4"/>
  <c r="T109" i="4"/>
  <c r="T136" i="4"/>
  <c r="T132" i="4"/>
  <c r="T128" i="4"/>
  <c r="T124" i="4"/>
  <c r="T120" i="4"/>
  <c r="T116" i="4"/>
  <c r="T112" i="4"/>
  <c r="T108" i="4"/>
  <c r="T134" i="4"/>
  <c r="T122" i="4"/>
  <c r="T114" i="4"/>
  <c r="T129" i="4"/>
  <c r="T121" i="4"/>
  <c r="T113" i="4"/>
  <c r="T135" i="4"/>
  <c r="T131" i="4"/>
  <c r="T127" i="4"/>
  <c r="T123" i="4"/>
  <c r="T119" i="4"/>
  <c r="T115" i="4"/>
  <c r="T111" i="4"/>
  <c r="T107" i="4"/>
  <c r="T111" i="5"/>
  <c r="T136" i="5"/>
  <c r="T132" i="5"/>
  <c r="T128" i="5"/>
  <c r="T124" i="5"/>
  <c r="T120" i="5"/>
  <c r="T116" i="5"/>
  <c r="T112" i="5"/>
  <c r="T108" i="5"/>
  <c r="T135" i="5"/>
  <c r="T131" i="5"/>
  <c r="T127" i="5"/>
  <c r="T123" i="5"/>
  <c r="T119" i="5"/>
  <c r="T115" i="5"/>
  <c r="T107" i="5"/>
  <c r="T134" i="5"/>
  <c r="T130" i="5"/>
  <c r="T126" i="5"/>
  <c r="T122" i="5"/>
  <c r="T118" i="5"/>
  <c r="T114" i="5"/>
  <c r="T110" i="5"/>
  <c r="T133" i="5"/>
  <c r="T129" i="5"/>
  <c r="T125" i="5"/>
  <c r="T121" i="5"/>
  <c r="T117" i="5"/>
  <c r="T113" i="5"/>
  <c r="T109" i="5"/>
  <c r="T136" i="8"/>
  <c r="T116" i="8"/>
  <c r="T128" i="8"/>
  <c r="T112" i="8"/>
  <c r="T116" i="3"/>
  <c r="T120" i="8"/>
  <c r="T132" i="8"/>
  <c r="T124" i="8"/>
  <c r="T108" i="8"/>
  <c r="T132" i="3"/>
  <c r="T111" i="3"/>
  <c r="T135" i="8"/>
  <c r="T131" i="8"/>
  <c r="T127" i="8"/>
  <c r="T123" i="8"/>
  <c r="T119" i="8"/>
  <c r="T115" i="8"/>
  <c r="T111" i="8"/>
  <c r="T107" i="8"/>
  <c r="T127" i="3"/>
  <c r="T134" i="8"/>
  <c r="T130" i="8"/>
  <c r="T126" i="8"/>
  <c r="T122" i="8"/>
  <c r="T118" i="8"/>
  <c r="T114" i="8"/>
  <c r="T110" i="8"/>
  <c r="T122" i="3"/>
  <c r="T133" i="8"/>
  <c r="T129" i="8"/>
  <c r="T125" i="8"/>
  <c r="T121" i="8"/>
  <c r="T117" i="8"/>
  <c r="T113" i="8"/>
  <c r="T109" i="8"/>
  <c r="T136" i="3"/>
  <c r="T131" i="3"/>
  <c r="T126" i="3"/>
  <c r="T120" i="3"/>
  <c r="T115" i="3"/>
  <c r="T110" i="3"/>
  <c r="T135" i="3"/>
  <c r="T130" i="3"/>
  <c r="T124" i="3"/>
  <c r="T119" i="3"/>
  <c r="T114" i="3"/>
  <c r="T108" i="3"/>
  <c r="T134" i="3"/>
  <c r="T128" i="3"/>
  <c r="T123" i="3"/>
  <c r="T118" i="3"/>
  <c r="T112" i="3"/>
  <c r="T107" i="3"/>
  <c r="T133" i="3"/>
  <c r="T129" i="3"/>
  <c r="T125" i="3"/>
  <c r="T121" i="3"/>
  <c r="T117" i="3"/>
  <c r="T113" i="3"/>
  <c r="T109" i="3"/>
  <c r="E29" i="7"/>
  <c r="E29" i="8"/>
  <c r="C28" i="1"/>
  <c r="C29" i="1" s="1"/>
  <c r="C31" i="1" s="1"/>
  <c r="E29" i="6"/>
  <c r="E28" i="1"/>
  <c r="E29" i="1" s="1"/>
  <c r="E29" i="4"/>
  <c r="N134" i="6"/>
  <c r="N71" i="1"/>
  <c r="N136" i="5"/>
  <c r="N135" i="7"/>
  <c r="E29" i="5"/>
  <c r="E29" i="3"/>
  <c r="AC117" i="6"/>
  <c r="AC118" i="6"/>
  <c r="AC119" i="6"/>
  <c r="AC120" i="6"/>
  <c r="AC121" i="6"/>
  <c r="AC122" i="6"/>
  <c r="AC123" i="6"/>
  <c r="AC124" i="6"/>
  <c r="AC125" i="6"/>
  <c r="AC126" i="6"/>
  <c r="AC107" i="6"/>
  <c r="AC127" i="6"/>
  <c r="AC108" i="6"/>
  <c r="AC128" i="6"/>
  <c r="AC109" i="6"/>
  <c r="AC129" i="6"/>
  <c r="AC110" i="6"/>
  <c r="AC130" i="6"/>
  <c r="AC111" i="6"/>
  <c r="AC131" i="6"/>
  <c r="AC112" i="6"/>
  <c r="AC132" i="6"/>
  <c r="AC113" i="6"/>
  <c r="AC133" i="6"/>
  <c r="AC114" i="6"/>
  <c r="AC134" i="6"/>
  <c r="AC115" i="6"/>
  <c r="AC135" i="6"/>
  <c r="AC116" i="6"/>
  <c r="AC136" i="6"/>
  <c r="AC114" i="4"/>
  <c r="AC134" i="4"/>
  <c r="AC115" i="4"/>
  <c r="AC135" i="4"/>
  <c r="AC116" i="4"/>
  <c r="AC136" i="4"/>
  <c r="AC117" i="4"/>
  <c r="AC118" i="4"/>
  <c r="AC119" i="4"/>
  <c r="AC120" i="4"/>
  <c r="AC121" i="4"/>
  <c r="AC122" i="4"/>
  <c r="AC123" i="4"/>
  <c r="AC124" i="4"/>
  <c r="AC125" i="4"/>
  <c r="AC126" i="4"/>
  <c r="AC107" i="4"/>
  <c r="AC127" i="4"/>
  <c r="AC108" i="4"/>
  <c r="AC128" i="4"/>
  <c r="AC109" i="4"/>
  <c r="AC129" i="4"/>
  <c r="AC110" i="4"/>
  <c r="AC130" i="4"/>
  <c r="AC111" i="4"/>
  <c r="AC131" i="4"/>
  <c r="AC112" i="4"/>
  <c r="AC132" i="4"/>
  <c r="AC113" i="4"/>
  <c r="AC133" i="4"/>
  <c r="AC113" i="3"/>
  <c r="AC133" i="3"/>
  <c r="AC114" i="3"/>
  <c r="AC134" i="3"/>
  <c r="AC115" i="3"/>
  <c r="AC135" i="3"/>
  <c r="AC116" i="3"/>
  <c r="AC136" i="3"/>
  <c r="AC117" i="3"/>
  <c r="AC118" i="3"/>
  <c r="AC119" i="3"/>
  <c r="AC120" i="3"/>
  <c r="AC121" i="3"/>
  <c r="AC122" i="3"/>
  <c r="AC123" i="3"/>
  <c r="AC124" i="3"/>
  <c r="AC125" i="3"/>
  <c r="AC126" i="3"/>
  <c r="AC107" i="3"/>
  <c r="AC127" i="3"/>
  <c r="AC108" i="3"/>
  <c r="AC128" i="3"/>
  <c r="AC109" i="3"/>
  <c r="AC129" i="3"/>
  <c r="AC110" i="3"/>
  <c r="AC130" i="3"/>
  <c r="AC111" i="3"/>
  <c r="AC131" i="3"/>
  <c r="AC112" i="3"/>
  <c r="AC132" i="3"/>
  <c r="AC115" i="5"/>
  <c r="AC135" i="5"/>
  <c r="AC116" i="5"/>
  <c r="AC136" i="5"/>
  <c r="AC117" i="5"/>
  <c r="AC118" i="5"/>
  <c r="AC119" i="5"/>
  <c r="AC120" i="5"/>
  <c r="AC121" i="5"/>
  <c r="AC122" i="5"/>
  <c r="AC123" i="5"/>
  <c r="AC124" i="5"/>
  <c r="AC125" i="5"/>
  <c r="AC126" i="5"/>
  <c r="AC107" i="5"/>
  <c r="AC127" i="5"/>
  <c r="AC108" i="5"/>
  <c r="AC128" i="5"/>
  <c r="AC109" i="5"/>
  <c r="AC129" i="5"/>
  <c r="AC110" i="5"/>
  <c r="AC130" i="5"/>
  <c r="AC111" i="5"/>
  <c r="AC131" i="5"/>
  <c r="AC112" i="5"/>
  <c r="AC132" i="5"/>
  <c r="AC113" i="5"/>
  <c r="AC133" i="5"/>
  <c r="AC114" i="5"/>
  <c r="AC134" i="5"/>
  <c r="AC116" i="7"/>
  <c r="AC136" i="7"/>
  <c r="AC117" i="7"/>
  <c r="AC118" i="7"/>
  <c r="AC119" i="7"/>
  <c r="AC120" i="7"/>
  <c r="AC121" i="7"/>
  <c r="AC122" i="7"/>
  <c r="AC123" i="7"/>
  <c r="AC124" i="7"/>
  <c r="AC125" i="7"/>
  <c r="AC126" i="7"/>
  <c r="AC107" i="7"/>
  <c r="AC127" i="7"/>
  <c r="AC108" i="7"/>
  <c r="AC128" i="7"/>
  <c r="AC109" i="7"/>
  <c r="AC129" i="7"/>
  <c r="AC110" i="7"/>
  <c r="AC130" i="7"/>
  <c r="AC111" i="7"/>
  <c r="AC131" i="7"/>
  <c r="AC112" i="7"/>
  <c r="AC132" i="7"/>
  <c r="AC113" i="7"/>
  <c r="AC133" i="7"/>
  <c r="AC114" i="7"/>
  <c r="AC134" i="7"/>
  <c r="AC115" i="7"/>
  <c r="AC135" i="7"/>
  <c r="AC136" i="1"/>
  <c r="AC116" i="1"/>
  <c r="AC136" i="8"/>
  <c r="AC116" i="8"/>
  <c r="AC135" i="1"/>
  <c r="AC115" i="1"/>
  <c r="AC135" i="8"/>
  <c r="AC115" i="8"/>
  <c r="AC134" i="1"/>
  <c r="AC114" i="1"/>
  <c r="AC134" i="8"/>
  <c r="AC114" i="8"/>
  <c r="AC133" i="1"/>
  <c r="AC113" i="1"/>
  <c r="AC133" i="8"/>
  <c r="AC113" i="8"/>
  <c r="AC132" i="1"/>
  <c r="AC112" i="1"/>
  <c r="AC132" i="8"/>
  <c r="AC112" i="8"/>
  <c r="AC131" i="1"/>
  <c r="AC111" i="1"/>
  <c r="AC131" i="8"/>
  <c r="AC111" i="8"/>
  <c r="AC130" i="1"/>
  <c r="AC110" i="1"/>
  <c r="AC130" i="8"/>
  <c r="AC110" i="8"/>
  <c r="AC129" i="1"/>
  <c r="AC109" i="1"/>
  <c r="AC129" i="8"/>
  <c r="AC109" i="8"/>
  <c r="AC128" i="1"/>
  <c r="AC108" i="1"/>
  <c r="AC128" i="8"/>
  <c r="AC108" i="8"/>
  <c r="AC127" i="1"/>
  <c r="AC107" i="1"/>
  <c r="AC127" i="8"/>
  <c r="AC107" i="8"/>
  <c r="AC126" i="1"/>
  <c r="AC126" i="8"/>
  <c r="AC125" i="1"/>
  <c r="AC125" i="8"/>
  <c r="AC124" i="1"/>
  <c r="AC124" i="8"/>
  <c r="AC123" i="1"/>
  <c r="AC123" i="8"/>
  <c r="AC122" i="1"/>
  <c r="AC122" i="8"/>
  <c r="AC121" i="1"/>
  <c r="AC121" i="8"/>
  <c r="AC120" i="1"/>
  <c r="AC120" i="8"/>
  <c r="AC119" i="1"/>
  <c r="AC119" i="8"/>
  <c r="AC118" i="1"/>
  <c r="AC118" i="8"/>
  <c r="AC117" i="1"/>
  <c r="AC117" i="8"/>
  <c r="C27" i="1"/>
  <c r="N136" i="8"/>
  <c r="G136" i="8"/>
  <c r="E136" i="8"/>
  <c r="D136" i="8"/>
  <c r="C136" i="8"/>
  <c r="M136" i="8" s="1"/>
  <c r="O136" i="8" s="1"/>
  <c r="N135" i="8"/>
  <c r="G135" i="8"/>
  <c r="E135" i="8"/>
  <c r="D135" i="8"/>
  <c r="C135" i="8"/>
  <c r="P135" i="8" s="1"/>
  <c r="Q135" i="8" s="1"/>
  <c r="R135" i="8" s="1"/>
  <c r="N134" i="8"/>
  <c r="G134" i="8"/>
  <c r="E134" i="8"/>
  <c r="D134" i="8"/>
  <c r="C134" i="8"/>
  <c r="M134" i="8" s="1"/>
  <c r="N133" i="8"/>
  <c r="G133" i="8"/>
  <c r="E133" i="8"/>
  <c r="D133" i="8"/>
  <c r="C133" i="8"/>
  <c r="P133" i="8" s="1"/>
  <c r="Q133" i="8" s="1"/>
  <c r="R133" i="8" s="1"/>
  <c r="N132" i="8"/>
  <c r="G132" i="8"/>
  <c r="E132" i="8"/>
  <c r="D132" i="8"/>
  <c r="C132" i="8"/>
  <c r="P132" i="8" s="1"/>
  <c r="Q132" i="8" s="1"/>
  <c r="R132" i="8" s="1"/>
  <c r="N131" i="8"/>
  <c r="G131" i="8"/>
  <c r="E131" i="8"/>
  <c r="D131" i="8"/>
  <c r="C131" i="8"/>
  <c r="F131" i="8" s="1"/>
  <c r="H131" i="8" s="1"/>
  <c r="I131" i="8" s="1"/>
  <c r="N130" i="8"/>
  <c r="G130" i="8"/>
  <c r="E130" i="8"/>
  <c r="D130" i="8"/>
  <c r="C130" i="8"/>
  <c r="P130" i="8" s="1"/>
  <c r="Q130" i="8" s="1"/>
  <c r="R130" i="8" s="1"/>
  <c r="N129" i="8"/>
  <c r="G129" i="8"/>
  <c r="E129" i="8"/>
  <c r="D129" i="8"/>
  <c r="C129" i="8"/>
  <c r="J129" i="8" s="1"/>
  <c r="K129" i="8" s="1"/>
  <c r="L129" i="8" s="1"/>
  <c r="N128" i="8"/>
  <c r="G128" i="8"/>
  <c r="E128" i="8"/>
  <c r="D128" i="8"/>
  <c r="C128" i="8"/>
  <c r="N127" i="8"/>
  <c r="G127" i="8"/>
  <c r="E127" i="8"/>
  <c r="D127" i="8"/>
  <c r="C127" i="8"/>
  <c r="J127" i="8" s="1"/>
  <c r="K127" i="8" s="1"/>
  <c r="L127" i="8" s="1"/>
  <c r="N126" i="8"/>
  <c r="G126" i="8"/>
  <c r="E126" i="8"/>
  <c r="D126" i="8"/>
  <c r="C126" i="8"/>
  <c r="J126" i="8" s="1"/>
  <c r="K126" i="8" s="1"/>
  <c r="L126" i="8" s="1"/>
  <c r="N125" i="8"/>
  <c r="G125" i="8"/>
  <c r="E125" i="8"/>
  <c r="D125" i="8"/>
  <c r="C125" i="8"/>
  <c r="M125" i="8" s="1"/>
  <c r="O125" i="8" s="1"/>
  <c r="N124" i="8"/>
  <c r="G124" i="8"/>
  <c r="E124" i="8"/>
  <c r="D124" i="8"/>
  <c r="C124" i="8"/>
  <c r="J124" i="8" s="1"/>
  <c r="K124" i="8" s="1"/>
  <c r="L124" i="8" s="1"/>
  <c r="N123" i="8"/>
  <c r="G123" i="8"/>
  <c r="E123" i="8"/>
  <c r="D123" i="8"/>
  <c r="C123" i="8"/>
  <c r="P123" i="8" s="1"/>
  <c r="Q123" i="8" s="1"/>
  <c r="R123" i="8" s="1"/>
  <c r="N122" i="8"/>
  <c r="G122" i="8"/>
  <c r="E122" i="8"/>
  <c r="D122" i="8"/>
  <c r="C122" i="8"/>
  <c r="F122" i="8" s="1"/>
  <c r="H122" i="8" s="1"/>
  <c r="I122" i="8" s="1"/>
  <c r="N121" i="8"/>
  <c r="G121" i="8"/>
  <c r="E121" i="8"/>
  <c r="D121" i="8"/>
  <c r="C121" i="8"/>
  <c r="P121" i="8" s="1"/>
  <c r="Q121" i="8" s="1"/>
  <c r="R121" i="8" s="1"/>
  <c r="N120" i="8"/>
  <c r="G120" i="8"/>
  <c r="E120" i="8"/>
  <c r="D120" i="8"/>
  <c r="C120" i="8"/>
  <c r="F120" i="8" s="1"/>
  <c r="H120" i="8" s="1"/>
  <c r="I120" i="8" s="1"/>
  <c r="N119" i="8"/>
  <c r="G119" i="8"/>
  <c r="E119" i="8"/>
  <c r="D119" i="8"/>
  <c r="C119" i="8"/>
  <c r="M119" i="8" s="1"/>
  <c r="N118" i="8"/>
  <c r="G118" i="8"/>
  <c r="E118" i="8"/>
  <c r="D118" i="8"/>
  <c r="C118" i="8"/>
  <c r="J118" i="8" s="1"/>
  <c r="K118" i="8" s="1"/>
  <c r="L118" i="8" s="1"/>
  <c r="N117" i="8"/>
  <c r="G117" i="8"/>
  <c r="E117" i="8"/>
  <c r="D117" i="8"/>
  <c r="C117" i="8"/>
  <c r="N116" i="8"/>
  <c r="G116" i="8"/>
  <c r="E116" i="8"/>
  <c r="D116" i="8"/>
  <c r="C116" i="8"/>
  <c r="M116" i="8" s="1"/>
  <c r="O116" i="8" s="1"/>
  <c r="N115" i="8"/>
  <c r="G115" i="8"/>
  <c r="E115" i="8"/>
  <c r="D115" i="8"/>
  <c r="C115" i="8"/>
  <c r="P115" i="8" s="1"/>
  <c r="Q115" i="8" s="1"/>
  <c r="R115" i="8" s="1"/>
  <c r="N114" i="8"/>
  <c r="G114" i="8"/>
  <c r="E114" i="8"/>
  <c r="D114" i="8"/>
  <c r="C114" i="8"/>
  <c r="M114" i="8" s="1"/>
  <c r="O114" i="8" s="1"/>
  <c r="N113" i="8"/>
  <c r="G113" i="8"/>
  <c r="E113" i="8"/>
  <c r="D113" i="8"/>
  <c r="C113" i="8"/>
  <c r="F113" i="8" s="1"/>
  <c r="H113" i="8" s="1"/>
  <c r="I113" i="8" s="1"/>
  <c r="N112" i="8"/>
  <c r="G112" i="8"/>
  <c r="E112" i="8"/>
  <c r="D112" i="8"/>
  <c r="C112" i="8"/>
  <c r="P112" i="8" s="1"/>
  <c r="Q112" i="8" s="1"/>
  <c r="R112" i="8" s="1"/>
  <c r="N111" i="8"/>
  <c r="G111" i="8"/>
  <c r="E111" i="8"/>
  <c r="D111" i="8"/>
  <c r="C111" i="8"/>
  <c r="F111" i="8" s="1"/>
  <c r="H111" i="8" s="1"/>
  <c r="I111" i="8" s="1"/>
  <c r="N110" i="8"/>
  <c r="G110" i="8"/>
  <c r="E110" i="8"/>
  <c r="D110" i="8"/>
  <c r="C110" i="8"/>
  <c r="P110" i="8" s="1"/>
  <c r="Q110" i="8" s="1"/>
  <c r="R110" i="8" s="1"/>
  <c r="N109" i="8"/>
  <c r="G109" i="8"/>
  <c r="E109" i="8"/>
  <c r="D109" i="8"/>
  <c r="C109" i="8"/>
  <c r="J109" i="8" s="1"/>
  <c r="K109" i="8" s="1"/>
  <c r="L109" i="8" s="1"/>
  <c r="N108" i="8"/>
  <c r="G108" i="8"/>
  <c r="E108" i="8"/>
  <c r="D108" i="8"/>
  <c r="C108" i="8"/>
  <c r="N107" i="8"/>
  <c r="G107" i="8"/>
  <c r="E107" i="8"/>
  <c r="D107" i="8"/>
  <c r="C107" i="8"/>
  <c r="J107" i="8" s="1"/>
  <c r="K107" i="8" s="1"/>
  <c r="L107" i="8" s="1"/>
  <c r="N106" i="8"/>
  <c r="G106" i="8"/>
  <c r="E106" i="8"/>
  <c r="D106" i="8"/>
  <c r="AC106" i="8" s="1"/>
  <c r="C106" i="8"/>
  <c r="N105" i="8"/>
  <c r="G105" i="8"/>
  <c r="E105" i="8"/>
  <c r="D105" i="8"/>
  <c r="AC105" i="8" s="1"/>
  <c r="C105" i="8"/>
  <c r="P105" i="8" s="1"/>
  <c r="Q105" i="8" s="1"/>
  <c r="R105" i="8" s="1"/>
  <c r="N104" i="8"/>
  <c r="G104" i="8"/>
  <c r="E104" i="8"/>
  <c r="D104" i="8"/>
  <c r="AC104" i="8" s="1"/>
  <c r="C104" i="8"/>
  <c r="P104" i="8" s="1"/>
  <c r="Q104" i="8" s="1"/>
  <c r="R104" i="8" s="1"/>
  <c r="N103" i="8"/>
  <c r="G103" i="8"/>
  <c r="E103" i="8"/>
  <c r="D103" i="8"/>
  <c r="AC103" i="8" s="1"/>
  <c r="C103" i="8"/>
  <c r="P103" i="8" s="1"/>
  <c r="Q103" i="8" s="1"/>
  <c r="R103" i="8" s="1"/>
  <c r="N102" i="8"/>
  <c r="G102" i="8"/>
  <c r="E102" i="8"/>
  <c r="D102" i="8"/>
  <c r="AC102" i="8" s="1"/>
  <c r="C102" i="8"/>
  <c r="F102" i="8" s="1"/>
  <c r="H102" i="8" s="1"/>
  <c r="I102" i="8" s="1"/>
  <c r="N101" i="8"/>
  <c r="G101" i="8"/>
  <c r="E101" i="8"/>
  <c r="D101" i="8"/>
  <c r="AC101" i="8" s="1"/>
  <c r="C101" i="8"/>
  <c r="M101" i="8" s="1"/>
  <c r="N100" i="8"/>
  <c r="G100" i="8"/>
  <c r="E100" i="8"/>
  <c r="D100" i="8"/>
  <c r="AC100" i="8" s="1"/>
  <c r="C100" i="8"/>
  <c r="N99" i="8"/>
  <c r="G99" i="8"/>
  <c r="E99" i="8"/>
  <c r="D99" i="8"/>
  <c r="AC99" i="8" s="1"/>
  <c r="C99" i="8"/>
  <c r="F99" i="8" s="1"/>
  <c r="H99" i="8" s="1"/>
  <c r="I99" i="8" s="1"/>
  <c r="N98" i="8"/>
  <c r="G98" i="8"/>
  <c r="E98" i="8"/>
  <c r="D98" i="8"/>
  <c r="AC98" i="8" s="1"/>
  <c r="C98" i="8"/>
  <c r="N97" i="8"/>
  <c r="G97" i="8"/>
  <c r="E97" i="8"/>
  <c r="D97" i="8"/>
  <c r="AC97" i="8" s="1"/>
  <c r="C97" i="8"/>
  <c r="J97" i="8" s="1"/>
  <c r="K97" i="8" s="1"/>
  <c r="L97" i="8" s="1"/>
  <c r="N96" i="8"/>
  <c r="G96" i="8"/>
  <c r="E96" i="8"/>
  <c r="D96" i="8"/>
  <c r="AC96" i="8" s="1"/>
  <c r="C96" i="8"/>
  <c r="J96" i="8" s="1"/>
  <c r="K96" i="8" s="1"/>
  <c r="L96" i="8" s="1"/>
  <c r="N95" i="8"/>
  <c r="G95" i="8"/>
  <c r="E95" i="8"/>
  <c r="D95" i="8"/>
  <c r="AC95" i="8" s="1"/>
  <c r="C95" i="8"/>
  <c r="F95" i="8" s="1"/>
  <c r="H95" i="8" s="1"/>
  <c r="I95" i="8" s="1"/>
  <c r="N94" i="8"/>
  <c r="G94" i="8"/>
  <c r="E94" i="8"/>
  <c r="D94" i="8"/>
  <c r="AC94" i="8" s="1"/>
  <c r="C94" i="8"/>
  <c r="P94" i="8" s="1"/>
  <c r="Q94" i="8" s="1"/>
  <c r="R94" i="8" s="1"/>
  <c r="N93" i="8"/>
  <c r="G93" i="8"/>
  <c r="E93" i="8"/>
  <c r="D93" i="8"/>
  <c r="AC93" i="8" s="1"/>
  <c r="C93" i="8"/>
  <c r="J93" i="8" s="1"/>
  <c r="K93" i="8" s="1"/>
  <c r="L93" i="8" s="1"/>
  <c r="N92" i="8"/>
  <c r="G92" i="8"/>
  <c r="E92" i="8"/>
  <c r="D92" i="8"/>
  <c r="AC92" i="8" s="1"/>
  <c r="C92" i="8"/>
  <c r="P92" i="8" s="1"/>
  <c r="Q92" i="8" s="1"/>
  <c r="R92" i="8" s="1"/>
  <c r="N91" i="8"/>
  <c r="G91" i="8"/>
  <c r="E91" i="8"/>
  <c r="D91" i="8"/>
  <c r="AC91" i="8" s="1"/>
  <c r="C91" i="8"/>
  <c r="J91" i="8" s="1"/>
  <c r="K91" i="8" s="1"/>
  <c r="L91" i="8" s="1"/>
  <c r="N90" i="8"/>
  <c r="G90" i="8"/>
  <c r="E90" i="8"/>
  <c r="D90" i="8"/>
  <c r="AC90" i="8" s="1"/>
  <c r="C90" i="8"/>
  <c r="N89" i="8"/>
  <c r="G89" i="8"/>
  <c r="E89" i="8"/>
  <c r="D89" i="8"/>
  <c r="AC89" i="8" s="1"/>
  <c r="C89" i="8"/>
  <c r="N88" i="8"/>
  <c r="G88" i="8"/>
  <c r="E88" i="8"/>
  <c r="D88" i="8"/>
  <c r="AC88" i="8" s="1"/>
  <c r="C88" i="8"/>
  <c r="P88" i="8" s="1"/>
  <c r="Q88" i="8" s="1"/>
  <c r="R88" i="8" s="1"/>
  <c r="N87" i="8"/>
  <c r="G87" i="8"/>
  <c r="E87" i="8"/>
  <c r="D87" i="8"/>
  <c r="AC87" i="8" s="1"/>
  <c r="C87" i="8"/>
  <c r="P87" i="8" s="1"/>
  <c r="Q87" i="8" s="1"/>
  <c r="R87" i="8" s="1"/>
  <c r="N86" i="8"/>
  <c r="G86" i="8"/>
  <c r="E86" i="8"/>
  <c r="D86" i="8"/>
  <c r="AC86" i="8" s="1"/>
  <c r="C86" i="8"/>
  <c r="M86" i="8" s="1"/>
  <c r="O86" i="8" s="1"/>
  <c r="N85" i="8"/>
  <c r="G85" i="8"/>
  <c r="E85" i="8"/>
  <c r="D85" i="8"/>
  <c r="AC85" i="8" s="1"/>
  <c r="C85" i="8"/>
  <c r="F85" i="8" s="1"/>
  <c r="H85" i="8" s="1"/>
  <c r="I85" i="8" s="1"/>
  <c r="N84" i="8"/>
  <c r="G84" i="8"/>
  <c r="E84" i="8"/>
  <c r="D84" i="8"/>
  <c r="AC84" i="8" s="1"/>
  <c r="C84" i="8"/>
  <c r="P84" i="8" s="1"/>
  <c r="Q84" i="8" s="1"/>
  <c r="R84" i="8" s="1"/>
  <c r="N83" i="8"/>
  <c r="G83" i="8"/>
  <c r="E83" i="8"/>
  <c r="D83" i="8"/>
  <c r="AC83" i="8" s="1"/>
  <c r="C83" i="8"/>
  <c r="J83" i="8" s="1"/>
  <c r="K83" i="8" s="1"/>
  <c r="L83" i="8" s="1"/>
  <c r="N82" i="8"/>
  <c r="G82" i="8"/>
  <c r="E82" i="8"/>
  <c r="D82" i="8"/>
  <c r="AC82" i="8" s="1"/>
  <c r="C82" i="8"/>
  <c r="F82" i="8" s="1"/>
  <c r="H82" i="8" s="1"/>
  <c r="I82" i="8" s="1"/>
  <c r="N81" i="8"/>
  <c r="G81" i="8"/>
  <c r="E81" i="8"/>
  <c r="D81" i="8"/>
  <c r="AC81" i="8" s="1"/>
  <c r="C81" i="8"/>
  <c r="N80" i="8"/>
  <c r="G80" i="8"/>
  <c r="E80" i="8"/>
  <c r="D80" i="8"/>
  <c r="AC80" i="8" s="1"/>
  <c r="C80" i="8"/>
  <c r="M80" i="8" s="1"/>
  <c r="O80" i="8" s="1"/>
  <c r="N79" i="8"/>
  <c r="G79" i="8"/>
  <c r="E79" i="8"/>
  <c r="D79" i="8"/>
  <c r="AC79" i="8" s="1"/>
  <c r="C79" i="8"/>
  <c r="F79" i="8" s="1"/>
  <c r="H79" i="8" s="1"/>
  <c r="I79" i="8" s="1"/>
  <c r="N78" i="8"/>
  <c r="G78" i="8"/>
  <c r="E78" i="8"/>
  <c r="D78" i="8"/>
  <c r="AC78" i="8" s="1"/>
  <c r="C78" i="8"/>
  <c r="W77" i="8"/>
  <c r="N77" i="8"/>
  <c r="G77" i="8"/>
  <c r="E77" i="8"/>
  <c r="D77" i="8"/>
  <c r="AC77" i="8" s="1"/>
  <c r="C77" i="8"/>
  <c r="F77" i="8" s="1"/>
  <c r="H77" i="8" s="1"/>
  <c r="I77" i="8" s="1"/>
  <c r="W76" i="8"/>
  <c r="N76" i="8"/>
  <c r="G76" i="8"/>
  <c r="E76" i="8"/>
  <c r="D76" i="8"/>
  <c r="AC76" i="8" s="1"/>
  <c r="C76" i="8"/>
  <c r="J76" i="8" s="1"/>
  <c r="K76" i="8" s="1"/>
  <c r="L76" i="8" s="1"/>
  <c r="W75" i="8"/>
  <c r="N75" i="8"/>
  <c r="G75" i="8"/>
  <c r="E75" i="8"/>
  <c r="D75" i="8"/>
  <c r="AC75" i="8" s="1"/>
  <c r="C75" i="8"/>
  <c r="W74" i="8"/>
  <c r="N74" i="8"/>
  <c r="G74" i="8"/>
  <c r="E74" i="8"/>
  <c r="D74" i="8"/>
  <c r="AC74" i="8" s="1"/>
  <c r="C74" i="8"/>
  <c r="W73" i="8"/>
  <c r="N73" i="8"/>
  <c r="G73" i="8"/>
  <c r="E73" i="8"/>
  <c r="D73" i="8"/>
  <c r="AC73" i="8" s="1"/>
  <c r="C73" i="8"/>
  <c r="W72" i="8"/>
  <c r="N72" i="8"/>
  <c r="G72" i="8"/>
  <c r="E72" i="8"/>
  <c r="D72" i="8"/>
  <c r="AC72" i="8" s="1"/>
  <c r="C72" i="8"/>
  <c r="W71" i="8"/>
  <c r="N71" i="8"/>
  <c r="G71" i="8"/>
  <c r="E71" i="8"/>
  <c r="D71" i="8"/>
  <c r="AC71" i="8" s="1"/>
  <c r="C71" i="8"/>
  <c r="F71" i="8" s="1"/>
  <c r="H71" i="8" s="1"/>
  <c r="I71" i="8" s="1"/>
  <c r="W70" i="8"/>
  <c r="N70" i="8"/>
  <c r="G70" i="8"/>
  <c r="E70" i="8"/>
  <c r="D70" i="8"/>
  <c r="AC70" i="8" s="1"/>
  <c r="C70" i="8"/>
  <c r="W69" i="8"/>
  <c r="N69" i="8"/>
  <c r="G69" i="8"/>
  <c r="E69" i="8"/>
  <c r="D69" i="8"/>
  <c r="AC69" i="8" s="1"/>
  <c r="C69" i="8"/>
  <c r="W68" i="8"/>
  <c r="N68" i="8"/>
  <c r="G68" i="8"/>
  <c r="E68" i="8"/>
  <c r="D68" i="8"/>
  <c r="AC68" i="8" s="1"/>
  <c r="C68" i="8"/>
  <c r="M68" i="8" s="1"/>
  <c r="O68" i="8" s="1"/>
  <c r="W67" i="8"/>
  <c r="N67" i="8"/>
  <c r="G67" i="8"/>
  <c r="E67" i="8"/>
  <c r="D67" i="8"/>
  <c r="AC67" i="8" s="1"/>
  <c r="C67" i="8"/>
  <c r="W66" i="8"/>
  <c r="N66" i="8"/>
  <c r="G66" i="8"/>
  <c r="E66" i="8"/>
  <c r="D66" i="8"/>
  <c r="AC66" i="8" s="1"/>
  <c r="C66" i="8"/>
  <c r="W65" i="8"/>
  <c r="N65" i="8"/>
  <c r="G65" i="8"/>
  <c r="E65" i="8"/>
  <c r="D65" i="8"/>
  <c r="AC65" i="8" s="1"/>
  <c r="C65" i="8"/>
  <c r="W64" i="8"/>
  <c r="N64" i="8"/>
  <c r="G64" i="8"/>
  <c r="E64" i="8"/>
  <c r="D64" i="8"/>
  <c r="AC64" i="8" s="1"/>
  <c r="C64" i="8"/>
  <c r="W63" i="8"/>
  <c r="N63" i="8"/>
  <c r="G63" i="8"/>
  <c r="E63" i="8"/>
  <c r="D63" i="8"/>
  <c r="AC63" i="8" s="1"/>
  <c r="C63" i="8"/>
  <c r="F63" i="8" s="1"/>
  <c r="H63" i="8" s="1"/>
  <c r="I63" i="8" s="1"/>
  <c r="W62" i="8"/>
  <c r="N62" i="8"/>
  <c r="G62" i="8"/>
  <c r="E62" i="8"/>
  <c r="D62" i="8"/>
  <c r="AC62" i="8" s="1"/>
  <c r="C62" i="8"/>
  <c r="F62" i="8" s="1"/>
  <c r="H62" i="8" s="1"/>
  <c r="I62" i="8" s="1"/>
  <c r="W61" i="8"/>
  <c r="N61" i="8"/>
  <c r="G61" i="8"/>
  <c r="E61" i="8"/>
  <c r="D61" i="8"/>
  <c r="AC61" i="8" s="1"/>
  <c r="C61" i="8"/>
  <c r="W60" i="8"/>
  <c r="N60" i="8"/>
  <c r="G60" i="8"/>
  <c r="E60" i="8"/>
  <c r="D60" i="8"/>
  <c r="C60" i="8"/>
  <c r="W59" i="8"/>
  <c r="N59" i="8"/>
  <c r="G59" i="8"/>
  <c r="E59" i="8"/>
  <c r="D59" i="8"/>
  <c r="C59" i="8"/>
  <c r="W58" i="8"/>
  <c r="N58" i="8"/>
  <c r="G58" i="8"/>
  <c r="E58" i="8"/>
  <c r="D58" i="8"/>
  <c r="AC58" i="8" s="1"/>
  <c r="C58" i="8"/>
  <c r="W57" i="8"/>
  <c r="N57" i="8"/>
  <c r="G57" i="8"/>
  <c r="E57" i="8"/>
  <c r="D57" i="8"/>
  <c r="C57" i="8"/>
  <c r="W56" i="8"/>
  <c r="N56" i="8"/>
  <c r="G56" i="8"/>
  <c r="E56" i="8"/>
  <c r="D56" i="8"/>
  <c r="C56" i="8"/>
  <c r="W55" i="8"/>
  <c r="N55" i="8"/>
  <c r="G55" i="8"/>
  <c r="E55" i="8"/>
  <c r="D55" i="8"/>
  <c r="C55" i="8"/>
  <c r="W54" i="8"/>
  <c r="N54" i="8"/>
  <c r="G54" i="8"/>
  <c r="E54" i="8"/>
  <c r="D54" i="8"/>
  <c r="AC54" i="8" s="1"/>
  <c r="C54" i="8"/>
  <c r="W53" i="8"/>
  <c r="N53" i="8"/>
  <c r="G53" i="8"/>
  <c r="E53" i="8"/>
  <c r="D53" i="8"/>
  <c r="AC53" i="8" s="1"/>
  <c r="C53" i="8"/>
  <c r="W52" i="8"/>
  <c r="N52" i="8"/>
  <c r="G52" i="8"/>
  <c r="E52" i="8"/>
  <c r="D52" i="8"/>
  <c r="AC52" i="8" s="1"/>
  <c r="C52" i="8"/>
  <c r="W51" i="8"/>
  <c r="N51" i="8"/>
  <c r="G51" i="8"/>
  <c r="E51" i="8"/>
  <c r="D51" i="8"/>
  <c r="AC51" i="8" s="1"/>
  <c r="C51" i="8"/>
  <c r="W50" i="8"/>
  <c r="N50" i="8"/>
  <c r="G50" i="8"/>
  <c r="E50" i="8"/>
  <c r="D50" i="8"/>
  <c r="AC50" i="8" s="1"/>
  <c r="C50" i="8"/>
  <c r="W49" i="8"/>
  <c r="N49" i="8"/>
  <c r="G49" i="8"/>
  <c r="E49" i="8"/>
  <c r="D49" i="8"/>
  <c r="AC49" i="8" s="1"/>
  <c r="C49" i="8"/>
  <c r="M49" i="8" s="1"/>
  <c r="W48" i="8"/>
  <c r="N48" i="8"/>
  <c r="G48" i="8"/>
  <c r="E48" i="8"/>
  <c r="D48" i="8"/>
  <c r="C48" i="8"/>
  <c r="P48" i="8" s="1"/>
  <c r="Q48" i="8" s="1"/>
  <c r="R48" i="8" s="1"/>
  <c r="W47" i="8"/>
  <c r="N47" i="8"/>
  <c r="G47" i="8"/>
  <c r="E47" i="8"/>
  <c r="D47" i="8"/>
  <c r="AC47" i="8" s="1"/>
  <c r="C47" i="8"/>
  <c r="J47" i="8" s="1"/>
  <c r="K47" i="8" s="1"/>
  <c r="L47" i="8" s="1"/>
  <c r="W46" i="8"/>
  <c r="N46" i="8"/>
  <c r="G46" i="8"/>
  <c r="E46" i="8"/>
  <c r="D46" i="8"/>
  <c r="C46" i="8"/>
  <c r="W45" i="8"/>
  <c r="N45" i="8"/>
  <c r="G45" i="8"/>
  <c r="E45" i="8"/>
  <c r="D45" i="8"/>
  <c r="C45" i="8"/>
  <c r="M45" i="8" s="1"/>
  <c r="W44" i="8"/>
  <c r="N44" i="8"/>
  <c r="G44" i="8"/>
  <c r="E44" i="8"/>
  <c r="D44" i="8"/>
  <c r="C44" i="8"/>
  <c r="W43" i="8"/>
  <c r="N43" i="8"/>
  <c r="G43" i="8"/>
  <c r="E43" i="8"/>
  <c r="D43" i="8"/>
  <c r="C43" i="8"/>
  <c r="J43" i="8" s="1"/>
  <c r="K43" i="8" s="1"/>
  <c r="L43" i="8" s="1"/>
  <c r="W42" i="8"/>
  <c r="N42" i="8"/>
  <c r="G42" i="8"/>
  <c r="E42" i="8"/>
  <c r="D42" i="8"/>
  <c r="AC42" i="8" s="1"/>
  <c r="C42" i="8"/>
  <c r="F42" i="8" s="1"/>
  <c r="H42" i="8" s="1"/>
  <c r="I42" i="8" s="1"/>
  <c r="W41" i="8"/>
  <c r="N41" i="8"/>
  <c r="G41" i="8"/>
  <c r="E41" i="8"/>
  <c r="D41" i="8"/>
  <c r="C41" i="8"/>
  <c r="W40" i="8"/>
  <c r="N40" i="8"/>
  <c r="G40" i="8"/>
  <c r="E40" i="8"/>
  <c r="D40" i="8"/>
  <c r="C40" i="8"/>
  <c r="J40" i="8" s="1"/>
  <c r="K40" i="8" s="1"/>
  <c r="L40" i="8" s="1"/>
  <c r="W39" i="8"/>
  <c r="N39" i="8"/>
  <c r="G39" i="8"/>
  <c r="E39" i="8"/>
  <c r="D39" i="8"/>
  <c r="C39" i="8"/>
  <c r="W38" i="8"/>
  <c r="N38" i="8"/>
  <c r="G38" i="8"/>
  <c r="E38" i="8"/>
  <c r="D38" i="8"/>
  <c r="C38" i="8"/>
  <c r="F38" i="8" s="1"/>
  <c r="H38" i="8" s="1"/>
  <c r="I38" i="8" s="1"/>
  <c r="W37" i="8"/>
  <c r="N37" i="8"/>
  <c r="G37" i="8"/>
  <c r="E37" i="8"/>
  <c r="D37" i="8"/>
  <c r="AC37" i="8" s="1"/>
  <c r="C37" i="8"/>
  <c r="AG36" i="8"/>
  <c r="X36" i="8"/>
  <c r="W36" i="8"/>
  <c r="N36" i="8"/>
  <c r="G36" i="8"/>
  <c r="E36" i="8"/>
  <c r="D36" i="8"/>
  <c r="AC36" i="8" s="1"/>
  <c r="C36" i="8"/>
  <c r="C28" i="8"/>
  <c r="C27" i="8"/>
  <c r="N136" i="7"/>
  <c r="G136" i="7"/>
  <c r="E136" i="7"/>
  <c r="D136" i="7"/>
  <c r="C136" i="7"/>
  <c r="M136" i="7" s="1"/>
  <c r="O136" i="7" s="1"/>
  <c r="G135" i="7"/>
  <c r="E135" i="7"/>
  <c r="D135" i="7"/>
  <c r="C135" i="7"/>
  <c r="P135" i="7" s="1"/>
  <c r="Q135" i="7" s="1"/>
  <c r="R135" i="7" s="1"/>
  <c r="G134" i="7"/>
  <c r="E134" i="7"/>
  <c r="D134" i="7"/>
  <c r="C134" i="7"/>
  <c r="M134" i="7" s="1"/>
  <c r="O134" i="7" s="1"/>
  <c r="G133" i="7"/>
  <c r="E133" i="7"/>
  <c r="D133" i="7"/>
  <c r="C133" i="7"/>
  <c r="J133" i="7" s="1"/>
  <c r="K133" i="7" s="1"/>
  <c r="L133" i="7" s="1"/>
  <c r="N132" i="7"/>
  <c r="G132" i="7"/>
  <c r="E132" i="7"/>
  <c r="D132" i="7"/>
  <c r="C132" i="7"/>
  <c r="P132" i="7" s="1"/>
  <c r="Q132" i="7" s="1"/>
  <c r="R132" i="7" s="1"/>
  <c r="N131" i="7"/>
  <c r="G131" i="7"/>
  <c r="E131" i="7"/>
  <c r="D131" i="7"/>
  <c r="C131" i="7"/>
  <c r="F131" i="7" s="1"/>
  <c r="H131" i="7" s="1"/>
  <c r="I131" i="7" s="1"/>
  <c r="G130" i="7"/>
  <c r="E130" i="7"/>
  <c r="D130" i="7"/>
  <c r="C130" i="7"/>
  <c r="P130" i="7" s="1"/>
  <c r="Q130" i="7" s="1"/>
  <c r="R130" i="7" s="1"/>
  <c r="G129" i="7"/>
  <c r="E129" i="7"/>
  <c r="D129" i="7"/>
  <c r="C129" i="7"/>
  <c r="J129" i="7" s="1"/>
  <c r="K129" i="7" s="1"/>
  <c r="L129" i="7" s="1"/>
  <c r="G128" i="7"/>
  <c r="E128" i="7"/>
  <c r="D128" i="7"/>
  <c r="C128" i="7"/>
  <c r="P128" i="7" s="1"/>
  <c r="Q128" i="7" s="1"/>
  <c r="R128" i="7" s="1"/>
  <c r="N127" i="7"/>
  <c r="G127" i="7"/>
  <c r="E127" i="7"/>
  <c r="D127" i="7"/>
  <c r="C127" i="7"/>
  <c r="J127" i="7" s="1"/>
  <c r="K127" i="7" s="1"/>
  <c r="L127" i="7" s="1"/>
  <c r="G126" i="7"/>
  <c r="E126" i="7"/>
  <c r="D126" i="7"/>
  <c r="C126" i="7"/>
  <c r="M126" i="7" s="1"/>
  <c r="O126" i="7" s="1"/>
  <c r="N125" i="7"/>
  <c r="G125" i="7"/>
  <c r="E125" i="7"/>
  <c r="D125" i="7"/>
  <c r="C125" i="7"/>
  <c r="M125" i="7" s="1"/>
  <c r="O125" i="7" s="1"/>
  <c r="G124" i="7"/>
  <c r="E124" i="7"/>
  <c r="D124" i="7"/>
  <c r="C124" i="7"/>
  <c r="M124" i="7" s="1"/>
  <c r="O124" i="7" s="1"/>
  <c r="G123" i="7"/>
  <c r="E123" i="7"/>
  <c r="D123" i="7"/>
  <c r="C123" i="7"/>
  <c r="P123" i="7" s="1"/>
  <c r="Q123" i="7" s="1"/>
  <c r="R123" i="7" s="1"/>
  <c r="G122" i="7"/>
  <c r="E122" i="7"/>
  <c r="D122" i="7"/>
  <c r="C122" i="7"/>
  <c r="F122" i="7" s="1"/>
  <c r="H122" i="7" s="1"/>
  <c r="I122" i="7" s="1"/>
  <c r="N121" i="7"/>
  <c r="G121" i="7"/>
  <c r="E121" i="7"/>
  <c r="D121" i="7"/>
  <c r="C121" i="7"/>
  <c r="P121" i="7" s="1"/>
  <c r="Q121" i="7" s="1"/>
  <c r="R121" i="7" s="1"/>
  <c r="N120" i="7"/>
  <c r="G120" i="7"/>
  <c r="E120" i="7"/>
  <c r="D120" i="7"/>
  <c r="C120" i="7"/>
  <c r="F120" i="7" s="1"/>
  <c r="H120" i="7" s="1"/>
  <c r="I120" i="7" s="1"/>
  <c r="G119" i="7"/>
  <c r="E119" i="7"/>
  <c r="D119" i="7"/>
  <c r="C119" i="7"/>
  <c r="P119" i="7" s="1"/>
  <c r="Q119" i="7" s="1"/>
  <c r="R119" i="7" s="1"/>
  <c r="G118" i="7"/>
  <c r="E118" i="7"/>
  <c r="D118" i="7"/>
  <c r="C118" i="7"/>
  <c r="J118" i="7" s="1"/>
  <c r="K118" i="7" s="1"/>
  <c r="L118" i="7" s="1"/>
  <c r="G117" i="7"/>
  <c r="E117" i="7"/>
  <c r="D117" i="7"/>
  <c r="C117" i="7"/>
  <c r="N116" i="7"/>
  <c r="G116" i="7"/>
  <c r="E116" i="7"/>
  <c r="D116" i="7"/>
  <c r="C116" i="7"/>
  <c r="M116" i="7" s="1"/>
  <c r="O116" i="7" s="1"/>
  <c r="N115" i="7"/>
  <c r="G115" i="7"/>
  <c r="E115" i="7"/>
  <c r="D115" i="7"/>
  <c r="C115" i="7"/>
  <c r="F115" i="7" s="1"/>
  <c r="H115" i="7" s="1"/>
  <c r="I115" i="7" s="1"/>
  <c r="G114" i="7"/>
  <c r="E114" i="7"/>
  <c r="D114" i="7"/>
  <c r="C114" i="7"/>
  <c r="M114" i="7" s="1"/>
  <c r="O114" i="7" s="1"/>
  <c r="G113" i="7"/>
  <c r="E113" i="7"/>
  <c r="D113" i="7"/>
  <c r="C113" i="7"/>
  <c r="F113" i="7" s="1"/>
  <c r="H113" i="7" s="1"/>
  <c r="I113" i="7" s="1"/>
  <c r="G112" i="7"/>
  <c r="E112" i="7"/>
  <c r="D112" i="7"/>
  <c r="C112" i="7"/>
  <c r="P112" i="7" s="1"/>
  <c r="Q112" i="7" s="1"/>
  <c r="R112" i="7" s="1"/>
  <c r="N111" i="7"/>
  <c r="G111" i="7"/>
  <c r="E111" i="7"/>
  <c r="D111" i="7"/>
  <c r="C111" i="7"/>
  <c r="F111" i="7" s="1"/>
  <c r="H111" i="7" s="1"/>
  <c r="I111" i="7" s="1"/>
  <c r="G110" i="7"/>
  <c r="E110" i="7"/>
  <c r="D110" i="7"/>
  <c r="C110" i="7"/>
  <c r="P110" i="7" s="1"/>
  <c r="Q110" i="7" s="1"/>
  <c r="R110" i="7" s="1"/>
  <c r="N109" i="7"/>
  <c r="G109" i="7"/>
  <c r="E109" i="7"/>
  <c r="D109" i="7"/>
  <c r="C109" i="7"/>
  <c r="J109" i="7" s="1"/>
  <c r="K109" i="7" s="1"/>
  <c r="L109" i="7" s="1"/>
  <c r="G108" i="7"/>
  <c r="E108" i="7"/>
  <c r="D108" i="7"/>
  <c r="C108" i="7"/>
  <c r="P108" i="7" s="1"/>
  <c r="Q108" i="7" s="1"/>
  <c r="R108" i="7" s="1"/>
  <c r="G107" i="7"/>
  <c r="E107" i="7"/>
  <c r="D107" i="7"/>
  <c r="C107" i="7"/>
  <c r="J107" i="7" s="1"/>
  <c r="K107" i="7" s="1"/>
  <c r="L107" i="7" s="1"/>
  <c r="G106" i="7"/>
  <c r="E106" i="7"/>
  <c r="D106" i="7"/>
  <c r="AC106" i="7" s="1"/>
  <c r="C106" i="7"/>
  <c r="P106" i="7" s="1"/>
  <c r="Q106" i="7" s="1"/>
  <c r="R106" i="7" s="1"/>
  <c r="N105" i="7"/>
  <c r="G105" i="7"/>
  <c r="E105" i="7"/>
  <c r="D105" i="7"/>
  <c r="AC105" i="7" s="1"/>
  <c r="C105" i="7"/>
  <c r="M105" i="7" s="1"/>
  <c r="O105" i="7" s="1"/>
  <c r="N104" i="7"/>
  <c r="G104" i="7"/>
  <c r="E104" i="7"/>
  <c r="D104" i="7"/>
  <c r="AC104" i="7" s="1"/>
  <c r="C104" i="7"/>
  <c r="P104" i="7" s="1"/>
  <c r="Q104" i="7" s="1"/>
  <c r="R104" i="7" s="1"/>
  <c r="G103" i="7"/>
  <c r="E103" i="7"/>
  <c r="D103" i="7"/>
  <c r="AC103" i="7" s="1"/>
  <c r="C103" i="7"/>
  <c r="P103" i="7" s="1"/>
  <c r="Q103" i="7" s="1"/>
  <c r="R103" i="7" s="1"/>
  <c r="G102" i="7"/>
  <c r="E102" i="7"/>
  <c r="D102" i="7"/>
  <c r="AC102" i="7" s="1"/>
  <c r="C102" i="7"/>
  <c r="P102" i="7" s="1"/>
  <c r="Q102" i="7" s="1"/>
  <c r="R102" i="7" s="1"/>
  <c r="G101" i="7"/>
  <c r="E101" i="7"/>
  <c r="D101" i="7"/>
  <c r="AC101" i="7" s="1"/>
  <c r="C101" i="7"/>
  <c r="M101" i="7" s="1"/>
  <c r="O101" i="7" s="1"/>
  <c r="N100" i="7"/>
  <c r="G100" i="7"/>
  <c r="E100" i="7"/>
  <c r="D100" i="7"/>
  <c r="AC100" i="7" s="1"/>
  <c r="C100" i="7"/>
  <c r="N99" i="7"/>
  <c r="G99" i="7"/>
  <c r="E99" i="7"/>
  <c r="D99" i="7"/>
  <c r="AC99" i="7" s="1"/>
  <c r="C99" i="7"/>
  <c r="F99" i="7" s="1"/>
  <c r="H99" i="7" s="1"/>
  <c r="I99" i="7" s="1"/>
  <c r="G98" i="7"/>
  <c r="E98" i="7"/>
  <c r="D98" i="7"/>
  <c r="AC98" i="7" s="1"/>
  <c r="C98" i="7"/>
  <c r="G97" i="7"/>
  <c r="E97" i="7"/>
  <c r="D97" i="7"/>
  <c r="AC97" i="7" s="1"/>
  <c r="C97" i="7"/>
  <c r="P97" i="7" s="1"/>
  <c r="Q97" i="7" s="1"/>
  <c r="R97" i="7" s="1"/>
  <c r="G96" i="7"/>
  <c r="E96" i="7"/>
  <c r="D96" i="7"/>
  <c r="AC96" i="7" s="1"/>
  <c r="C96" i="7"/>
  <c r="F96" i="7" s="1"/>
  <c r="H96" i="7" s="1"/>
  <c r="I96" i="7" s="1"/>
  <c r="N95" i="7"/>
  <c r="G95" i="7"/>
  <c r="E95" i="7"/>
  <c r="D95" i="7"/>
  <c r="AC95" i="7" s="1"/>
  <c r="C95" i="7"/>
  <c r="P95" i="7" s="1"/>
  <c r="Q95" i="7" s="1"/>
  <c r="R95" i="7" s="1"/>
  <c r="G94" i="7"/>
  <c r="E94" i="7"/>
  <c r="D94" i="7"/>
  <c r="AC94" i="7" s="1"/>
  <c r="C94" i="7"/>
  <c r="M94" i="7" s="1"/>
  <c r="O94" i="7" s="1"/>
  <c r="N93" i="7"/>
  <c r="G93" i="7"/>
  <c r="E93" i="7"/>
  <c r="D93" i="7"/>
  <c r="AC93" i="7" s="1"/>
  <c r="C93" i="7"/>
  <c r="J93" i="7" s="1"/>
  <c r="K93" i="7" s="1"/>
  <c r="L93" i="7" s="1"/>
  <c r="G92" i="7"/>
  <c r="E92" i="7"/>
  <c r="D92" i="7"/>
  <c r="AC92" i="7" s="1"/>
  <c r="C92" i="7"/>
  <c r="P92" i="7" s="1"/>
  <c r="Q92" i="7" s="1"/>
  <c r="R92" i="7" s="1"/>
  <c r="G91" i="7"/>
  <c r="E91" i="7"/>
  <c r="D91" i="7"/>
  <c r="AC91" i="7" s="1"/>
  <c r="C91" i="7"/>
  <c r="P91" i="7" s="1"/>
  <c r="Q91" i="7" s="1"/>
  <c r="R91" i="7" s="1"/>
  <c r="G90" i="7"/>
  <c r="E90" i="7"/>
  <c r="D90" i="7"/>
  <c r="AC90" i="7" s="1"/>
  <c r="C90" i="7"/>
  <c r="J90" i="7" s="1"/>
  <c r="K90" i="7" s="1"/>
  <c r="L90" i="7" s="1"/>
  <c r="N89" i="7"/>
  <c r="G89" i="7"/>
  <c r="E89" i="7"/>
  <c r="D89" i="7"/>
  <c r="AC89" i="7" s="1"/>
  <c r="C89" i="7"/>
  <c r="N88" i="7"/>
  <c r="G88" i="7"/>
  <c r="E88" i="7"/>
  <c r="D88" i="7"/>
  <c r="AC88" i="7" s="1"/>
  <c r="C88" i="7"/>
  <c r="M88" i="7" s="1"/>
  <c r="O88" i="7" s="1"/>
  <c r="G87" i="7"/>
  <c r="E87" i="7"/>
  <c r="D87" i="7"/>
  <c r="AC87" i="7" s="1"/>
  <c r="C87" i="7"/>
  <c r="G86" i="7"/>
  <c r="E86" i="7"/>
  <c r="D86" i="7"/>
  <c r="AC86" i="7" s="1"/>
  <c r="C86" i="7"/>
  <c r="G85" i="7"/>
  <c r="E85" i="7"/>
  <c r="D85" i="7"/>
  <c r="AC85" i="7" s="1"/>
  <c r="C85" i="7"/>
  <c r="P85" i="7" s="1"/>
  <c r="Q85" i="7" s="1"/>
  <c r="R85" i="7" s="1"/>
  <c r="N84" i="7"/>
  <c r="G84" i="7"/>
  <c r="E84" i="7"/>
  <c r="D84" i="7"/>
  <c r="AC84" i="7" s="1"/>
  <c r="C84" i="7"/>
  <c r="N83" i="7"/>
  <c r="G83" i="7"/>
  <c r="E83" i="7"/>
  <c r="D83" i="7"/>
  <c r="AC83" i="7" s="1"/>
  <c r="C83" i="7"/>
  <c r="J83" i="7" s="1"/>
  <c r="K83" i="7" s="1"/>
  <c r="L83" i="7" s="1"/>
  <c r="G82" i="7"/>
  <c r="E82" i="7"/>
  <c r="D82" i="7"/>
  <c r="AC82" i="7" s="1"/>
  <c r="C82" i="7"/>
  <c r="F82" i="7" s="1"/>
  <c r="H82" i="7" s="1"/>
  <c r="I82" i="7" s="1"/>
  <c r="G81" i="7"/>
  <c r="E81" i="7"/>
  <c r="D81" i="7"/>
  <c r="AC81" i="7" s="1"/>
  <c r="C81" i="7"/>
  <c r="M81" i="7" s="1"/>
  <c r="G80" i="7"/>
  <c r="E80" i="7"/>
  <c r="D80" i="7"/>
  <c r="AC80" i="7" s="1"/>
  <c r="C80" i="7"/>
  <c r="G79" i="7"/>
  <c r="E79" i="7"/>
  <c r="D79" i="7"/>
  <c r="AC79" i="7" s="1"/>
  <c r="C79" i="7"/>
  <c r="F79" i="7" s="1"/>
  <c r="H79" i="7" s="1"/>
  <c r="I79" i="7" s="1"/>
  <c r="G78" i="7"/>
  <c r="E78" i="7"/>
  <c r="D78" i="7"/>
  <c r="AC78" i="7" s="1"/>
  <c r="C78" i="7"/>
  <c r="G77" i="7"/>
  <c r="E77" i="7"/>
  <c r="D77" i="7"/>
  <c r="AC77" i="7" s="1"/>
  <c r="C77" i="7"/>
  <c r="P77" i="7" s="1"/>
  <c r="Q77" i="7" s="1"/>
  <c r="R77" i="7" s="1"/>
  <c r="G76" i="7"/>
  <c r="E76" i="7"/>
  <c r="D76" i="7"/>
  <c r="AC76" i="7" s="1"/>
  <c r="C76" i="7"/>
  <c r="M76" i="7" s="1"/>
  <c r="G75" i="7"/>
  <c r="E75" i="7"/>
  <c r="D75" i="7"/>
  <c r="AC75" i="7" s="1"/>
  <c r="C75" i="7"/>
  <c r="G74" i="7"/>
  <c r="E74" i="7"/>
  <c r="D74" i="7"/>
  <c r="AC74" i="7" s="1"/>
  <c r="C74" i="7"/>
  <c r="M74" i="7" s="1"/>
  <c r="G73" i="7"/>
  <c r="E73" i="7"/>
  <c r="D73" i="7"/>
  <c r="AC73" i="7" s="1"/>
  <c r="C73" i="7"/>
  <c r="P73" i="7" s="1"/>
  <c r="Q73" i="7" s="1"/>
  <c r="R73" i="7" s="1"/>
  <c r="G72" i="7"/>
  <c r="E72" i="7"/>
  <c r="D72" i="7"/>
  <c r="AC72" i="7" s="1"/>
  <c r="C72" i="7"/>
  <c r="G71" i="7"/>
  <c r="E71" i="7"/>
  <c r="D71" i="7"/>
  <c r="AC71" i="7" s="1"/>
  <c r="C71" i="7"/>
  <c r="P71" i="7" s="1"/>
  <c r="Q71" i="7" s="1"/>
  <c r="R71" i="7" s="1"/>
  <c r="G70" i="7"/>
  <c r="E70" i="7"/>
  <c r="D70" i="7"/>
  <c r="AC70" i="7" s="1"/>
  <c r="C70" i="7"/>
  <c r="J70" i="7" s="1"/>
  <c r="K70" i="7" s="1"/>
  <c r="L70" i="7" s="1"/>
  <c r="G69" i="7"/>
  <c r="E69" i="7"/>
  <c r="D69" i="7"/>
  <c r="AC69" i="7" s="1"/>
  <c r="C69" i="7"/>
  <c r="G68" i="7"/>
  <c r="E68" i="7"/>
  <c r="D68" i="7"/>
  <c r="AC68" i="7" s="1"/>
  <c r="C68" i="7"/>
  <c r="F68" i="7" s="1"/>
  <c r="H68" i="7" s="1"/>
  <c r="I68" i="7" s="1"/>
  <c r="G67" i="7"/>
  <c r="E67" i="7"/>
  <c r="D67" i="7"/>
  <c r="AC67" i="7" s="1"/>
  <c r="C67" i="7"/>
  <c r="P67" i="7" s="1"/>
  <c r="Q67" i="7" s="1"/>
  <c r="R67" i="7" s="1"/>
  <c r="G66" i="7"/>
  <c r="E66" i="7"/>
  <c r="D66" i="7"/>
  <c r="AC66" i="7" s="1"/>
  <c r="C66" i="7"/>
  <c r="J66" i="7" s="1"/>
  <c r="K66" i="7" s="1"/>
  <c r="L66" i="7" s="1"/>
  <c r="G65" i="7"/>
  <c r="E65" i="7"/>
  <c r="D65" i="7"/>
  <c r="AC65" i="7" s="1"/>
  <c r="C65" i="7"/>
  <c r="P65" i="7" s="1"/>
  <c r="Q65" i="7" s="1"/>
  <c r="R65" i="7" s="1"/>
  <c r="G64" i="7"/>
  <c r="E64" i="7"/>
  <c r="D64" i="7"/>
  <c r="AC64" i="7" s="1"/>
  <c r="C64" i="7"/>
  <c r="P64" i="7" s="1"/>
  <c r="Q64" i="7" s="1"/>
  <c r="R64" i="7" s="1"/>
  <c r="G63" i="7"/>
  <c r="E63" i="7"/>
  <c r="D63" i="7"/>
  <c r="AC63" i="7" s="1"/>
  <c r="C63" i="7"/>
  <c r="J63" i="7" s="1"/>
  <c r="K63" i="7" s="1"/>
  <c r="L63" i="7" s="1"/>
  <c r="G62" i="7"/>
  <c r="E62" i="7"/>
  <c r="D62" i="7"/>
  <c r="AC62" i="7" s="1"/>
  <c r="C62" i="7"/>
  <c r="F62" i="7" s="1"/>
  <c r="H62" i="7" s="1"/>
  <c r="I62" i="7" s="1"/>
  <c r="G61" i="7"/>
  <c r="E61" i="7"/>
  <c r="D61" i="7"/>
  <c r="AC61" i="7" s="1"/>
  <c r="C61" i="7"/>
  <c r="G60" i="7"/>
  <c r="E60" i="7"/>
  <c r="D60" i="7"/>
  <c r="AC60" i="7" s="1"/>
  <c r="C60" i="7"/>
  <c r="M60" i="7" s="1"/>
  <c r="G59" i="7"/>
  <c r="E59" i="7"/>
  <c r="D59" i="7"/>
  <c r="AC59" i="7" s="1"/>
  <c r="C59" i="7"/>
  <c r="J59" i="7" s="1"/>
  <c r="K59" i="7" s="1"/>
  <c r="L59" i="7" s="1"/>
  <c r="G58" i="7"/>
  <c r="E58" i="7"/>
  <c r="D58" i="7"/>
  <c r="AC58" i="7" s="1"/>
  <c r="C58" i="7"/>
  <c r="F58" i="7" s="1"/>
  <c r="H58" i="7" s="1"/>
  <c r="I58" i="7" s="1"/>
  <c r="G57" i="7"/>
  <c r="E57" i="7"/>
  <c r="D57" i="7"/>
  <c r="AC57" i="7" s="1"/>
  <c r="C57" i="7"/>
  <c r="P57" i="7" s="1"/>
  <c r="Q57" i="7" s="1"/>
  <c r="R57" i="7" s="1"/>
  <c r="G56" i="7"/>
  <c r="E56" i="7"/>
  <c r="D56" i="7"/>
  <c r="AC56" i="7" s="1"/>
  <c r="C56" i="7"/>
  <c r="P56" i="7" s="1"/>
  <c r="Q56" i="7" s="1"/>
  <c r="R56" i="7" s="1"/>
  <c r="G55" i="7"/>
  <c r="E55" i="7"/>
  <c r="D55" i="7"/>
  <c r="AC55" i="7" s="1"/>
  <c r="C55" i="7"/>
  <c r="M55" i="7" s="1"/>
  <c r="G54" i="7"/>
  <c r="E54" i="7"/>
  <c r="D54" i="7"/>
  <c r="AC54" i="7" s="1"/>
  <c r="C54" i="7"/>
  <c r="P54" i="7" s="1"/>
  <c r="Q54" i="7" s="1"/>
  <c r="R54" i="7" s="1"/>
  <c r="G53" i="7"/>
  <c r="E53" i="7"/>
  <c r="D53" i="7"/>
  <c r="AC53" i="7" s="1"/>
  <c r="C53" i="7"/>
  <c r="P53" i="7" s="1"/>
  <c r="Q53" i="7" s="1"/>
  <c r="R53" i="7" s="1"/>
  <c r="G52" i="7"/>
  <c r="E52" i="7"/>
  <c r="D52" i="7"/>
  <c r="AC52" i="7" s="1"/>
  <c r="C52" i="7"/>
  <c r="J52" i="7" s="1"/>
  <c r="K52" i="7" s="1"/>
  <c r="L52" i="7" s="1"/>
  <c r="G51" i="7"/>
  <c r="E51" i="7"/>
  <c r="D51" i="7"/>
  <c r="AC51" i="7" s="1"/>
  <c r="C51" i="7"/>
  <c r="F51" i="7" s="1"/>
  <c r="H51" i="7" s="1"/>
  <c r="I51" i="7" s="1"/>
  <c r="G50" i="7"/>
  <c r="E50" i="7"/>
  <c r="D50" i="7"/>
  <c r="AC50" i="7" s="1"/>
  <c r="C50" i="7"/>
  <c r="J50" i="7" s="1"/>
  <c r="K50" i="7" s="1"/>
  <c r="L50" i="7" s="1"/>
  <c r="G49" i="7"/>
  <c r="E49" i="7"/>
  <c r="D49" i="7"/>
  <c r="AC49" i="7" s="1"/>
  <c r="C49" i="7"/>
  <c r="P49" i="7" s="1"/>
  <c r="Q49" i="7" s="1"/>
  <c r="R49" i="7" s="1"/>
  <c r="G48" i="7"/>
  <c r="E48" i="7"/>
  <c r="D48" i="7"/>
  <c r="AC48" i="7" s="1"/>
  <c r="C48" i="7"/>
  <c r="P48" i="7" s="1"/>
  <c r="Q48" i="7" s="1"/>
  <c r="R48" i="7" s="1"/>
  <c r="G47" i="7"/>
  <c r="E47" i="7"/>
  <c r="D47" i="7"/>
  <c r="AC47" i="7" s="1"/>
  <c r="C47" i="7"/>
  <c r="P47" i="7" s="1"/>
  <c r="Q47" i="7" s="1"/>
  <c r="R47" i="7" s="1"/>
  <c r="G46" i="7"/>
  <c r="E46" i="7"/>
  <c r="D46" i="7"/>
  <c r="AC46" i="7" s="1"/>
  <c r="C46" i="7"/>
  <c r="P46" i="7" s="1"/>
  <c r="Q46" i="7" s="1"/>
  <c r="R46" i="7" s="1"/>
  <c r="G45" i="7"/>
  <c r="E45" i="7"/>
  <c r="D45" i="7"/>
  <c r="AC45" i="7" s="1"/>
  <c r="C45" i="7"/>
  <c r="F45" i="7" s="1"/>
  <c r="H45" i="7" s="1"/>
  <c r="I45" i="7" s="1"/>
  <c r="G44" i="7"/>
  <c r="E44" i="7"/>
  <c r="D44" i="7"/>
  <c r="AC44" i="7" s="1"/>
  <c r="C44" i="7"/>
  <c r="P44" i="7" s="1"/>
  <c r="Q44" i="7" s="1"/>
  <c r="R44" i="7" s="1"/>
  <c r="G43" i="7"/>
  <c r="E43" i="7"/>
  <c r="D43" i="7"/>
  <c r="AC43" i="7" s="1"/>
  <c r="C43" i="7"/>
  <c r="M43" i="7" s="1"/>
  <c r="G42" i="7"/>
  <c r="E42" i="7"/>
  <c r="D42" i="7"/>
  <c r="AC42" i="7" s="1"/>
  <c r="C42" i="7"/>
  <c r="J42" i="7" s="1"/>
  <c r="K42" i="7" s="1"/>
  <c r="L42" i="7" s="1"/>
  <c r="G41" i="7"/>
  <c r="E41" i="7"/>
  <c r="D41" i="7"/>
  <c r="AC41" i="7" s="1"/>
  <c r="C41" i="7"/>
  <c r="F41" i="7" s="1"/>
  <c r="H41" i="7" s="1"/>
  <c r="I41" i="7" s="1"/>
  <c r="G40" i="7"/>
  <c r="E40" i="7"/>
  <c r="D40" i="7"/>
  <c r="AC40" i="7" s="1"/>
  <c r="C40" i="7"/>
  <c r="F40" i="7" s="1"/>
  <c r="H40" i="7" s="1"/>
  <c r="I40" i="7" s="1"/>
  <c r="G39" i="7"/>
  <c r="E39" i="7"/>
  <c r="D39" i="7"/>
  <c r="AC39" i="7" s="1"/>
  <c r="C39" i="7"/>
  <c r="F39" i="7" s="1"/>
  <c r="H39" i="7" s="1"/>
  <c r="I39" i="7" s="1"/>
  <c r="G38" i="7"/>
  <c r="E38" i="7"/>
  <c r="D38" i="7"/>
  <c r="AC38" i="7" s="1"/>
  <c r="C38" i="7"/>
  <c r="F38" i="7" s="1"/>
  <c r="H38" i="7" s="1"/>
  <c r="I38" i="7" s="1"/>
  <c r="G37" i="7"/>
  <c r="E37" i="7"/>
  <c r="D37" i="7"/>
  <c r="AC37" i="7" s="1"/>
  <c r="C37" i="7"/>
  <c r="F37" i="7" s="1"/>
  <c r="H37" i="7" s="1"/>
  <c r="I37" i="7" s="1"/>
  <c r="AG36" i="7"/>
  <c r="G36" i="7"/>
  <c r="E36" i="7"/>
  <c r="D36" i="7"/>
  <c r="AC36" i="7" s="1"/>
  <c r="C36" i="7"/>
  <c r="F36" i="7" s="1"/>
  <c r="H36" i="7" s="1"/>
  <c r="I36" i="7" s="1"/>
  <c r="C28" i="7"/>
  <c r="C27" i="7"/>
  <c r="G136" i="6"/>
  <c r="E136" i="6"/>
  <c r="D136" i="6"/>
  <c r="C136" i="6"/>
  <c r="M136" i="6" s="1"/>
  <c r="O136" i="6" s="1"/>
  <c r="N135" i="6"/>
  <c r="G135" i="6"/>
  <c r="E135" i="6"/>
  <c r="D135" i="6"/>
  <c r="C135" i="6"/>
  <c r="J135" i="6" s="1"/>
  <c r="K135" i="6" s="1"/>
  <c r="L135" i="6" s="1"/>
  <c r="G134" i="6"/>
  <c r="E134" i="6"/>
  <c r="D134" i="6"/>
  <c r="C134" i="6"/>
  <c r="P134" i="6" s="1"/>
  <c r="Q134" i="6" s="1"/>
  <c r="R134" i="6" s="1"/>
  <c r="G133" i="6"/>
  <c r="E133" i="6"/>
  <c r="D133" i="6"/>
  <c r="C133" i="6"/>
  <c r="G132" i="6"/>
  <c r="E132" i="6"/>
  <c r="D132" i="6"/>
  <c r="C132" i="6"/>
  <c r="F132" i="6" s="1"/>
  <c r="H132" i="6" s="1"/>
  <c r="I132" i="6" s="1"/>
  <c r="G131" i="6"/>
  <c r="E131" i="6"/>
  <c r="D131" i="6"/>
  <c r="C131" i="6"/>
  <c r="F131" i="6" s="1"/>
  <c r="H131" i="6" s="1"/>
  <c r="I131" i="6" s="1"/>
  <c r="N130" i="6"/>
  <c r="G130" i="6"/>
  <c r="E130" i="6"/>
  <c r="D130" i="6"/>
  <c r="C130" i="6"/>
  <c r="J130" i="6" s="1"/>
  <c r="K130" i="6" s="1"/>
  <c r="L130" i="6" s="1"/>
  <c r="G129" i="6"/>
  <c r="E129" i="6"/>
  <c r="D129" i="6"/>
  <c r="C129" i="6"/>
  <c r="J129" i="6" s="1"/>
  <c r="K129" i="6" s="1"/>
  <c r="L129" i="6" s="1"/>
  <c r="G128" i="6"/>
  <c r="E128" i="6"/>
  <c r="D128" i="6"/>
  <c r="C128" i="6"/>
  <c r="J128" i="6" s="1"/>
  <c r="K128" i="6" s="1"/>
  <c r="L128" i="6" s="1"/>
  <c r="G127" i="6"/>
  <c r="E127" i="6"/>
  <c r="D127" i="6"/>
  <c r="C127" i="6"/>
  <c r="P127" i="6" s="1"/>
  <c r="Q127" i="6" s="1"/>
  <c r="R127" i="6" s="1"/>
  <c r="G126" i="6"/>
  <c r="E126" i="6"/>
  <c r="D126" i="6"/>
  <c r="C126" i="6"/>
  <c r="P126" i="6" s="1"/>
  <c r="Q126" i="6" s="1"/>
  <c r="R126" i="6" s="1"/>
  <c r="N125" i="6"/>
  <c r="G125" i="6"/>
  <c r="E125" i="6"/>
  <c r="D125" i="6"/>
  <c r="C125" i="6"/>
  <c r="P125" i="6" s="1"/>
  <c r="Q125" i="6" s="1"/>
  <c r="R125" i="6" s="1"/>
  <c r="G124" i="6"/>
  <c r="E124" i="6"/>
  <c r="D124" i="6"/>
  <c r="C124" i="6"/>
  <c r="M124" i="6" s="1"/>
  <c r="O124" i="6" s="1"/>
  <c r="G123" i="6"/>
  <c r="E123" i="6"/>
  <c r="D123" i="6"/>
  <c r="C123" i="6"/>
  <c r="M123" i="6" s="1"/>
  <c r="O123" i="6" s="1"/>
  <c r="G122" i="6"/>
  <c r="E122" i="6"/>
  <c r="D122" i="6"/>
  <c r="C122" i="6"/>
  <c r="P122" i="6" s="1"/>
  <c r="Q122" i="6" s="1"/>
  <c r="R122" i="6" s="1"/>
  <c r="G121" i="6"/>
  <c r="E121" i="6"/>
  <c r="D121" i="6"/>
  <c r="C121" i="6"/>
  <c r="F121" i="6" s="1"/>
  <c r="H121" i="6" s="1"/>
  <c r="I121" i="6" s="1"/>
  <c r="G120" i="6"/>
  <c r="E120" i="6"/>
  <c r="D120" i="6"/>
  <c r="C120" i="6"/>
  <c r="M120" i="6" s="1"/>
  <c r="O120" i="6" s="1"/>
  <c r="N119" i="6"/>
  <c r="G119" i="6"/>
  <c r="E119" i="6"/>
  <c r="D119" i="6"/>
  <c r="C119" i="6"/>
  <c r="J119" i="6" s="1"/>
  <c r="K119" i="6" s="1"/>
  <c r="L119" i="6" s="1"/>
  <c r="G118" i="6"/>
  <c r="E118" i="6"/>
  <c r="D118" i="6"/>
  <c r="C118" i="6"/>
  <c r="M118" i="6" s="1"/>
  <c r="O118" i="6" s="1"/>
  <c r="G117" i="6"/>
  <c r="E117" i="6"/>
  <c r="D117" i="6"/>
  <c r="C117" i="6"/>
  <c r="J117" i="6" s="1"/>
  <c r="K117" i="6" s="1"/>
  <c r="L117" i="6" s="1"/>
  <c r="G116" i="6"/>
  <c r="E116" i="6"/>
  <c r="D116" i="6"/>
  <c r="C116" i="6"/>
  <c r="M116" i="6" s="1"/>
  <c r="O116" i="6" s="1"/>
  <c r="G115" i="6"/>
  <c r="E115" i="6"/>
  <c r="D115" i="6"/>
  <c r="C115" i="6"/>
  <c r="P115" i="6" s="1"/>
  <c r="Q115" i="6" s="1"/>
  <c r="R115" i="6" s="1"/>
  <c r="N114" i="6"/>
  <c r="G114" i="6"/>
  <c r="E114" i="6"/>
  <c r="D114" i="6"/>
  <c r="C114" i="6"/>
  <c r="M114" i="6" s="1"/>
  <c r="O114" i="6" s="1"/>
  <c r="G113" i="6"/>
  <c r="E113" i="6"/>
  <c r="D113" i="6"/>
  <c r="C113" i="6"/>
  <c r="M113" i="6" s="1"/>
  <c r="O113" i="6" s="1"/>
  <c r="G112" i="6"/>
  <c r="E112" i="6"/>
  <c r="D112" i="6"/>
  <c r="C112" i="6"/>
  <c r="F112" i="6" s="1"/>
  <c r="H112" i="6" s="1"/>
  <c r="I112" i="6" s="1"/>
  <c r="G111" i="6"/>
  <c r="E111" i="6"/>
  <c r="D111" i="6"/>
  <c r="C111" i="6"/>
  <c r="G110" i="6"/>
  <c r="E110" i="6"/>
  <c r="D110" i="6"/>
  <c r="C110" i="6"/>
  <c r="F110" i="6" s="1"/>
  <c r="H110" i="6" s="1"/>
  <c r="I110" i="6" s="1"/>
  <c r="N109" i="6"/>
  <c r="G109" i="6"/>
  <c r="E109" i="6"/>
  <c r="D109" i="6"/>
  <c r="C109" i="6"/>
  <c r="J109" i="6" s="1"/>
  <c r="K109" i="6" s="1"/>
  <c r="L109" i="6" s="1"/>
  <c r="G108" i="6"/>
  <c r="E108" i="6"/>
  <c r="D108" i="6"/>
  <c r="C108" i="6"/>
  <c r="P108" i="6" s="1"/>
  <c r="Q108" i="6" s="1"/>
  <c r="R108" i="6" s="1"/>
  <c r="G107" i="6"/>
  <c r="E107" i="6"/>
  <c r="D107" i="6"/>
  <c r="C107" i="6"/>
  <c r="F107" i="6" s="1"/>
  <c r="H107" i="6" s="1"/>
  <c r="I107" i="6" s="1"/>
  <c r="G106" i="6"/>
  <c r="E106" i="6"/>
  <c r="D106" i="6"/>
  <c r="AC106" i="6" s="1"/>
  <c r="C106" i="6"/>
  <c r="M106" i="6" s="1"/>
  <c r="O106" i="6" s="1"/>
  <c r="G105" i="6"/>
  <c r="E105" i="6"/>
  <c r="D105" i="6"/>
  <c r="AC105" i="6" s="1"/>
  <c r="C105" i="6"/>
  <c r="P105" i="6" s="1"/>
  <c r="Q105" i="6" s="1"/>
  <c r="R105" i="6" s="1"/>
  <c r="G104" i="6"/>
  <c r="E104" i="6"/>
  <c r="D104" i="6"/>
  <c r="AC104" i="6" s="1"/>
  <c r="C104" i="6"/>
  <c r="M104" i="6" s="1"/>
  <c r="O104" i="6" s="1"/>
  <c r="N103" i="6"/>
  <c r="G103" i="6"/>
  <c r="E103" i="6"/>
  <c r="D103" i="6"/>
  <c r="AC103" i="6" s="1"/>
  <c r="C103" i="6"/>
  <c r="W102" i="6"/>
  <c r="G102" i="6"/>
  <c r="E102" i="6"/>
  <c r="D102" i="6"/>
  <c r="AC102" i="6" s="1"/>
  <c r="C102" i="6"/>
  <c r="P102" i="6" s="1"/>
  <c r="Q102" i="6" s="1"/>
  <c r="R102" i="6" s="1"/>
  <c r="W101" i="6"/>
  <c r="G101" i="6"/>
  <c r="E101" i="6"/>
  <c r="D101" i="6"/>
  <c r="AC101" i="6" s="1"/>
  <c r="C101" i="6"/>
  <c r="P101" i="6" s="1"/>
  <c r="Q101" i="6" s="1"/>
  <c r="R101" i="6" s="1"/>
  <c r="W100" i="6"/>
  <c r="G100" i="6"/>
  <c r="E100" i="6"/>
  <c r="D100" i="6"/>
  <c r="AC100" i="6" s="1"/>
  <c r="C100" i="6"/>
  <c r="J100" i="6" s="1"/>
  <c r="K100" i="6" s="1"/>
  <c r="L100" i="6" s="1"/>
  <c r="W99" i="6"/>
  <c r="G99" i="6"/>
  <c r="E99" i="6"/>
  <c r="D99" i="6"/>
  <c r="AC99" i="6" s="1"/>
  <c r="C99" i="6"/>
  <c r="J99" i="6" s="1"/>
  <c r="K99" i="6" s="1"/>
  <c r="L99" i="6" s="1"/>
  <c r="W98" i="6"/>
  <c r="G98" i="6"/>
  <c r="E98" i="6"/>
  <c r="D98" i="6"/>
  <c r="AC98" i="6" s="1"/>
  <c r="C98" i="6"/>
  <c r="M98" i="6" s="1"/>
  <c r="O98" i="6" s="1"/>
  <c r="W97" i="6"/>
  <c r="G97" i="6"/>
  <c r="E97" i="6"/>
  <c r="D97" i="6"/>
  <c r="AC97" i="6" s="1"/>
  <c r="C97" i="6"/>
  <c r="P97" i="6" s="1"/>
  <c r="Q97" i="6" s="1"/>
  <c r="R97" i="6" s="1"/>
  <c r="W96" i="6"/>
  <c r="G96" i="6"/>
  <c r="E96" i="6"/>
  <c r="D96" i="6"/>
  <c r="AC96" i="6" s="1"/>
  <c r="C96" i="6"/>
  <c r="P96" i="6" s="1"/>
  <c r="Q96" i="6" s="1"/>
  <c r="R96" i="6" s="1"/>
  <c r="W95" i="6"/>
  <c r="G95" i="6"/>
  <c r="E95" i="6"/>
  <c r="D95" i="6"/>
  <c r="AC95" i="6" s="1"/>
  <c r="C95" i="6"/>
  <c r="F95" i="6" s="1"/>
  <c r="H95" i="6" s="1"/>
  <c r="I95" i="6" s="1"/>
  <c r="W94" i="6"/>
  <c r="G94" i="6"/>
  <c r="E94" i="6"/>
  <c r="D94" i="6"/>
  <c r="AC94" i="6" s="1"/>
  <c r="C94" i="6"/>
  <c r="J94" i="6" s="1"/>
  <c r="K94" i="6" s="1"/>
  <c r="L94" i="6" s="1"/>
  <c r="W93" i="6"/>
  <c r="G93" i="6"/>
  <c r="E93" i="6"/>
  <c r="D93" i="6"/>
  <c r="AC93" i="6" s="1"/>
  <c r="C93" i="6"/>
  <c r="P93" i="6" s="1"/>
  <c r="Q93" i="6" s="1"/>
  <c r="R93" i="6" s="1"/>
  <c r="W92" i="6"/>
  <c r="G92" i="6"/>
  <c r="E92" i="6"/>
  <c r="D92" i="6"/>
  <c r="AC92" i="6" s="1"/>
  <c r="C92" i="6"/>
  <c r="P92" i="6" s="1"/>
  <c r="Q92" i="6" s="1"/>
  <c r="R92" i="6" s="1"/>
  <c r="W91" i="6"/>
  <c r="G91" i="6"/>
  <c r="E91" i="6"/>
  <c r="D91" i="6"/>
  <c r="AC91" i="6" s="1"/>
  <c r="C91" i="6"/>
  <c r="M91" i="6" s="1"/>
  <c r="W90" i="6"/>
  <c r="G90" i="6"/>
  <c r="E90" i="6"/>
  <c r="D90" i="6"/>
  <c r="AC90" i="6" s="1"/>
  <c r="C90" i="6"/>
  <c r="F90" i="6" s="1"/>
  <c r="H90" i="6" s="1"/>
  <c r="I90" i="6" s="1"/>
  <c r="W89" i="6"/>
  <c r="G89" i="6"/>
  <c r="E89" i="6"/>
  <c r="D89" i="6"/>
  <c r="AC89" i="6" s="1"/>
  <c r="C89" i="6"/>
  <c r="J89" i="6" s="1"/>
  <c r="K89" i="6" s="1"/>
  <c r="L89" i="6" s="1"/>
  <c r="W88" i="6"/>
  <c r="G88" i="6"/>
  <c r="E88" i="6"/>
  <c r="D88" i="6"/>
  <c r="AC88" i="6" s="1"/>
  <c r="C88" i="6"/>
  <c r="M88" i="6" s="1"/>
  <c r="W87" i="6"/>
  <c r="G87" i="6"/>
  <c r="E87" i="6"/>
  <c r="D87" i="6"/>
  <c r="AC87" i="6" s="1"/>
  <c r="C87" i="6"/>
  <c r="M87" i="6" s="1"/>
  <c r="W86" i="6"/>
  <c r="G86" i="6"/>
  <c r="E86" i="6"/>
  <c r="D86" i="6"/>
  <c r="AC86" i="6" s="1"/>
  <c r="C86" i="6"/>
  <c r="F86" i="6" s="1"/>
  <c r="H86" i="6" s="1"/>
  <c r="I86" i="6" s="1"/>
  <c r="W85" i="6"/>
  <c r="G85" i="6"/>
  <c r="E85" i="6"/>
  <c r="D85" i="6"/>
  <c r="AC85" i="6" s="1"/>
  <c r="C85" i="6"/>
  <c r="P85" i="6" s="1"/>
  <c r="Q85" i="6" s="1"/>
  <c r="R85" i="6" s="1"/>
  <c r="W84" i="6"/>
  <c r="G84" i="6"/>
  <c r="E84" i="6"/>
  <c r="D84" i="6"/>
  <c r="AC84" i="6" s="1"/>
  <c r="C84" i="6"/>
  <c r="P84" i="6" s="1"/>
  <c r="Q84" i="6" s="1"/>
  <c r="R84" i="6" s="1"/>
  <c r="W83" i="6"/>
  <c r="G83" i="6"/>
  <c r="E83" i="6"/>
  <c r="D83" i="6"/>
  <c r="AC83" i="6" s="1"/>
  <c r="C83" i="6"/>
  <c r="P83" i="6" s="1"/>
  <c r="Q83" i="6" s="1"/>
  <c r="R83" i="6" s="1"/>
  <c r="W82" i="6"/>
  <c r="G82" i="6"/>
  <c r="E82" i="6"/>
  <c r="D82" i="6"/>
  <c r="AC82" i="6" s="1"/>
  <c r="C82" i="6"/>
  <c r="M82" i="6" s="1"/>
  <c r="W81" i="6"/>
  <c r="G81" i="6"/>
  <c r="E81" i="6"/>
  <c r="D81" i="6"/>
  <c r="AC81" i="6" s="1"/>
  <c r="C81" i="6"/>
  <c r="F81" i="6" s="1"/>
  <c r="H81" i="6" s="1"/>
  <c r="I81" i="6" s="1"/>
  <c r="W80" i="6"/>
  <c r="G80" i="6"/>
  <c r="E80" i="6"/>
  <c r="D80" i="6"/>
  <c r="AC80" i="6" s="1"/>
  <c r="C80" i="6"/>
  <c r="J80" i="6" s="1"/>
  <c r="K80" i="6" s="1"/>
  <c r="L80" i="6" s="1"/>
  <c r="W79" i="6"/>
  <c r="G79" i="6"/>
  <c r="E79" i="6"/>
  <c r="D79" i="6"/>
  <c r="AC79" i="6" s="1"/>
  <c r="C79" i="6"/>
  <c r="J79" i="6" s="1"/>
  <c r="K79" i="6" s="1"/>
  <c r="L79" i="6" s="1"/>
  <c r="W78" i="6"/>
  <c r="G78" i="6"/>
  <c r="E78" i="6"/>
  <c r="D78" i="6"/>
  <c r="AC78" i="6" s="1"/>
  <c r="C78" i="6"/>
  <c r="M78" i="6" s="1"/>
  <c r="W77" i="6"/>
  <c r="G77" i="6"/>
  <c r="E77" i="6"/>
  <c r="D77" i="6"/>
  <c r="AC77" i="6" s="1"/>
  <c r="C77" i="6"/>
  <c r="P77" i="6" s="1"/>
  <c r="Q77" i="6" s="1"/>
  <c r="R77" i="6" s="1"/>
  <c r="W76" i="6"/>
  <c r="G76" i="6"/>
  <c r="E76" i="6"/>
  <c r="D76" i="6"/>
  <c r="AC76" i="6" s="1"/>
  <c r="C76" i="6"/>
  <c r="P76" i="6" s="1"/>
  <c r="Q76" i="6" s="1"/>
  <c r="R76" i="6" s="1"/>
  <c r="W75" i="6"/>
  <c r="G75" i="6"/>
  <c r="E75" i="6"/>
  <c r="D75" i="6"/>
  <c r="AC75" i="6" s="1"/>
  <c r="C75" i="6"/>
  <c r="F75" i="6" s="1"/>
  <c r="H75" i="6" s="1"/>
  <c r="I75" i="6" s="1"/>
  <c r="W74" i="6"/>
  <c r="G74" i="6"/>
  <c r="E74" i="6"/>
  <c r="D74" i="6"/>
  <c r="AC74" i="6" s="1"/>
  <c r="C74" i="6"/>
  <c r="J74" i="6" s="1"/>
  <c r="K74" i="6" s="1"/>
  <c r="L74" i="6" s="1"/>
  <c r="W73" i="6"/>
  <c r="G73" i="6"/>
  <c r="E73" i="6"/>
  <c r="D73" i="6"/>
  <c r="AC73" i="6" s="1"/>
  <c r="C73" i="6"/>
  <c r="J73" i="6" s="1"/>
  <c r="K73" i="6" s="1"/>
  <c r="L73" i="6" s="1"/>
  <c r="W72" i="6"/>
  <c r="G72" i="6"/>
  <c r="E72" i="6"/>
  <c r="D72" i="6"/>
  <c r="AC72" i="6" s="1"/>
  <c r="C72" i="6"/>
  <c r="J72" i="6" s="1"/>
  <c r="K72" i="6" s="1"/>
  <c r="L72" i="6" s="1"/>
  <c r="W71" i="6"/>
  <c r="G71" i="6"/>
  <c r="E71" i="6"/>
  <c r="D71" i="6"/>
  <c r="AC71" i="6" s="1"/>
  <c r="C71" i="6"/>
  <c r="M71" i="6" s="1"/>
  <c r="W70" i="6"/>
  <c r="G70" i="6"/>
  <c r="E70" i="6"/>
  <c r="D70" i="6"/>
  <c r="AC70" i="6" s="1"/>
  <c r="C70" i="6"/>
  <c r="P70" i="6" s="1"/>
  <c r="Q70" i="6" s="1"/>
  <c r="R70" i="6" s="1"/>
  <c r="W69" i="6"/>
  <c r="G69" i="6"/>
  <c r="E69" i="6"/>
  <c r="D69" i="6"/>
  <c r="AC69" i="6" s="1"/>
  <c r="C69" i="6"/>
  <c r="F69" i="6" s="1"/>
  <c r="H69" i="6" s="1"/>
  <c r="I69" i="6" s="1"/>
  <c r="W68" i="6"/>
  <c r="G68" i="6"/>
  <c r="E68" i="6"/>
  <c r="D68" i="6"/>
  <c r="AC68" i="6" s="1"/>
  <c r="C68" i="6"/>
  <c r="W67" i="6"/>
  <c r="G67" i="6"/>
  <c r="E67" i="6"/>
  <c r="D67" i="6"/>
  <c r="AC67" i="6" s="1"/>
  <c r="C67" i="6"/>
  <c r="M67" i="6" s="1"/>
  <c r="W66" i="6"/>
  <c r="G66" i="6"/>
  <c r="E66" i="6"/>
  <c r="D66" i="6"/>
  <c r="AC66" i="6" s="1"/>
  <c r="C66" i="6"/>
  <c r="P66" i="6" s="1"/>
  <c r="Q66" i="6" s="1"/>
  <c r="R66" i="6" s="1"/>
  <c r="W65" i="6"/>
  <c r="G65" i="6"/>
  <c r="E65" i="6"/>
  <c r="D65" i="6"/>
  <c r="AC65" i="6" s="1"/>
  <c r="C65" i="6"/>
  <c r="P65" i="6" s="1"/>
  <c r="Q65" i="6" s="1"/>
  <c r="R65" i="6" s="1"/>
  <c r="W64" i="6"/>
  <c r="G64" i="6"/>
  <c r="E64" i="6"/>
  <c r="D64" i="6"/>
  <c r="AC64" i="6" s="1"/>
  <c r="C64" i="6"/>
  <c r="P64" i="6" s="1"/>
  <c r="Q64" i="6" s="1"/>
  <c r="R64" i="6" s="1"/>
  <c r="W63" i="6"/>
  <c r="G63" i="6"/>
  <c r="E63" i="6"/>
  <c r="D63" i="6"/>
  <c r="AC63" i="6" s="1"/>
  <c r="C63" i="6"/>
  <c r="M63" i="6" s="1"/>
  <c r="W62" i="6"/>
  <c r="G62" i="6"/>
  <c r="E62" i="6"/>
  <c r="D62" i="6"/>
  <c r="AC62" i="6" s="1"/>
  <c r="C62" i="6"/>
  <c r="F62" i="6" s="1"/>
  <c r="H62" i="6" s="1"/>
  <c r="I62" i="6" s="1"/>
  <c r="W61" i="6"/>
  <c r="G61" i="6"/>
  <c r="E61" i="6"/>
  <c r="D61" i="6"/>
  <c r="AC61" i="6" s="1"/>
  <c r="C61" i="6"/>
  <c r="P61" i="6" s="1"/>
  <c r="Q61" i="6" s="1"/>
  <c r="R61" i="6" s="1"/>
  <c r="W60" i="6"/>
  <c r="G60" i="6"/>
  <c r="E60" i="6"/>
  <c r="D60" i="6"/>
  <c r="AC60" i="6" s="1"/>
  <c r="C60" i="6"/>
  <c r="P60" i="6" s="1"/>
  <c r="Q60" i="6" s="1"/>
  <c r="R60" i="6" s="1"/>
  <c r="W59" i="6"/>
  <c r="G59" i="6"/>
  <c r="E59" i="6"/>
  <c r="D59" i="6"/>
  <c r="AC59" i="6" s="1"/>
  <c r="C59" i="6"/>
  <c r="J59" i="6" s="1"/>
  <c r="K59" i="6" s="1"/>
  <c r="L59" i="6" s="1"/>
  <c r="W58" i="6"/>
  <c r="G58" i="6"/>
  <c r="E58" i="6"/>
  <c r="D58" i="6"/>
  <c r="AC58" i="6" s="1"/>
  <c r="C58" i="6"/>
  <c r="M58" i="6" s="1"/>
  <c r="W57" i="6"/>
  <c r="G57" i="6"/>
  <c r="E57" i="6"/>
  <c r="D57" i="6"/>
  <c r="AC57" i="6" s="1"/>
  <c r="C57" i="6"/>
  <c r="J57" i="6" s="1"/>
  <c r="K57" i="6" s="1"/>
  <c r="L57" i="6" s="1"/>
  <c r="W56" i="6"/>
  <c r="G56" i="6"/>
  <c r="E56" i="6"/>
  <c r="D56" i="6"/>
  <c r="AC56" i="6" s="1"/>
  <c r="C56" i="6"/>
  <c r="F56" i="6" s="1"/>
  <c r="H56" i="6" s="1"/>
  <c r="I56" i="6" s="1"/>
  <c r="W55" i="6"/>
  <c r="G55" i="6"/>
  <c r="E55" i="6"/>
  <c r="D55" i="6"/>
  <c r="AC55" i="6" s="1"/>
  <c r="C55" i="6"/>
  <c r="M55" i="6" s="1"/>
  <c r="W54" i="6"/>
  <c r="G54" i="6"/>
  <c r="E54" i="6"/>
  <c r="D54" i="6"/>
  <c r="AC54" i="6" s="1"/>
  <c r="C54" i="6"/>
  <c r="P54" i="6" s="1"/>
  <c r="Q54" i="6" s="1"/>
  <c r="R54" i="6" s="1"/>
  <c r="W53" i="6"/>
  <c r="G53" i="6"/>
  <c r="E53" i="6"/>
  <c r="D53" i="6"/>
  <c r="AC53" i="6" s="1"/>
  <c r="C53" i="6"/>
  <c r="W52" i="6"/>
  <c r="G52" i="6"/>
  <c r="E52" i="6"/>
  <c r="D52" i="6"/>
  <c r="AC52" i="6" s="1"/>
  <c r="C52" i="6"/>
  <c r="J52" i="6" s="1"/>
  <c r="K52" i="6" s="1"/>
  <c r="L52" i="6" s="1"/>
  <c r="W51" i="6"/>
  <c r="G51" i="6"/>
  <c r="E51" i="6"/>
  <c r="D51" i="6"/>
  <c r="AC51" i="6" s="1"/>
  <c r="C51" i="6"/>
  <c r="J51" i="6" s="1"/>
  <c r="K51" i="6" s="1"/>
  <c r="L51" i="6" s="1"/>
  <c r="W50" i="6"/>
  <c r="G50" i="6"/>
  <c r="E50" i="6"/>
  <c r="D50" i="6"/>
  <c r="AC50" i="6" s="1"/>
  <c r="C50" i="6"/>
  <c r="F50" i="6" s="1"/>
  <c r="H50" i="6" s="1"/>
  <c r="I50" i="6" s="1"/>
  <c r="W49" i="6"/>
  <c r="G49" i="6"/>
  <c r="E49" i="6"/>
  <c r="D49" i="6"/>
  <c r="AC49" i="6" s="1"/>
  <c r="C49" i="6"/>
  <c r="P49" i="6" s="1"/>
  <c r="Q49" i="6" s="1"/>
  <c r="R49" i="6" s="1"/>
  <c r="W48" i="6"/>
  <c r="G48" i="6"/>
  <c r="E48" i="6"/>
  <c r="D48" i="6"/>
  <c r="AC48" i="6" s="1"/>
  <c r="C48" i="6"/>
  <c r="M48" i="6" s="1"/>
  <c r="W47" i="6"/>
  <c r="G47" i="6"/>
  <c r="E47" i="6"/>
  <c r="D47" i="6"/>
  <c r="AC47" i="6" s="1"/>
  <c r="C47" i="6"/>
  <c r="J47" i="6" s="1"/>
  <c r="K47" i="6" s="1"/>
  <c r="L47" i="6" s="1"/>
  <c r="W46" i="6"/>
  <c r="G46" i="6"/>
  <c r="E46" i="6"/>
  <c r="D46" i="6"/>
  <c r="AC46" i="6" s="1"/>
  <c r="C46" i="6"/>
  <c r="F46" i="6" s="1"/>
  <c r="H46" i="6" s="1"/>
  <c r="I46" i="6" s="1"/>
  <c r="W45" i="6"/>
  <c r="G45" i="6"/>
  <c r="E45" i="6"/>
  <c r="D45" i="6"/>
  <c r="AC45" i="6" s="1"/>
  <c r="C45" i="6"/>
  <c r="J45" i="6" s="1"/>
  <c r="K45" i="6" s="1"/>
  <c r="L45" i="6" s="1"/>
  <c r="W44" i="6"/>
  <c r="G44" i="6"/>
  <c r="E44" i="6"/>
  <c r="D44" i="6"/>
  <c r="AC44" i="6" s="1"/>
  <c r="C44" i="6"/>
  <c r="M44" i="6" s="1"/>
  <c r="W43" i="6"/>
  <c r="G43" i="6"/>
  <c r="E43" i="6"/>
  <c r="D43" i="6"/>
  <c r="AC43" i="6" s="1"/>
  <c r="C43" i="6"/>
  <c r="W42" i="6"/>
  <c r="G42" i="6"/>
  <c r="E42" i="6"/>
  <c r="D42" i="6"/>
  <c r="AC42" i="6" s="1"/>
  <c r="C42" i="6"/>
  <c r="J42" i="6" s="1"/>
  <c r="K42" i="6" s="1"/>
  <c r="L42" i="6" s="1"/>
  <c r="W41" i="6"/>
  <c r="G41" i="6"/>
  <c r="E41" i="6"/>
  <c r="D41" i="6"/>
  <c r="AC41" i="6" s="1"/>
  <c r="C41" i="6"/>
  <c r="M41" i="6" s="1"/>
  <c r="W40" i="6"/>
  <c r="G40" i="6"/>
  <c r="E40" i="6"/>
  <c r="D40" i="6"/>
  <c r="AC40" i="6" s="1"/>
  <c r="C40" i="6"/>
  <c r="F40" i="6" s="1"/>
  <c r="H40" i="6" s="1"/>
  <c r="I40" i="6" s="1"/>
  <c r="W39" i="6"/>
  <c r="G39" i="6"/>
  <c r="E39" i="6"/>
  <c r="D39" i="6"/>
  <c r="AC39" i="6" s="1"/>
  <c r="C39" i="6"/>
  <c r="P39" i="6" s="1"/>
  <c r="Q39" i="6" s="1"/>
  <c r="R39" i="6" s="1"/>
  <c r="W38" i="6"/>
  <c r="G38" i="6"/>
  <c r="E38" i="6"/>
  <c r="D38" i="6"/>
  <c r="AC38" i="6" s="1"/>
  <c r="C38" i="6"/>
  <c r="M38" i="6" s="1"/>
  <c r="W37" i="6"/>
  <c r="G37" i="6"/>
  <c r="E37" i="6"/>
  <c r="D37" i="6"/>
  <c r="AC37" i="6" s="1"/>
  <c r="C37" i="6"/>
  <c r="J37" i="6" s="1"/>
  <c r="K37" i="6" s="1"/>
  <c r="L37" i="6" s="1"/>
  <c r="AG36" i="6"/>
  <c r="X36" i="6"/>
  <c r="W36" i="6"/>
  <c r="G36" i="6"/>
  <c r="E36" i="6"/>
  <c r="D36" i="6"/>
  <c r="AC36" i="6" s="1"/>
  <c r="C36" i="6"/>
  <c r="F36" i="6" s="1"/>
  <c r="H36" i="6" s="1"/>
  <c r="I36" i="6" s="1"/>
  <c r="C28" i="6"/>
  <c r="C27" i="6"/>
  <c r="G136" i="5"/>
  <c r="E136" i="5"/>
  <c r="D136" i="5"/>
  <c r="C136" i="5"/>
  <c r="P136" i="5" s="1"/>
  <c r="Q136" i="5" s="1"/>
  <c r="R136" i="5" s="1"/>
  <c r="G135" i="5"/>
  <c r="E135" i="5"/>
  <c r="D135" i="5"/>
  <c r="C135" i="5"/>
  <c r="M135" i="5" s="1"/>
  <c r="O135" i="5" s="1"/>
  <c r="G134" i="5"/>
  <c r="E134" i="5"/>
  <c r="D134" i="5"/>
  <c r="C134" i="5"/>
  <c r="P134" i="5" s="1"/>
  <c r="Q134" i="5" s="1"/>
  <c r="R134" i="5" s="1"/>
  <c r="N133" i="5"/>
  <c r="G133" i="5"/>
  <c r="E133" i="5"/>
  <c r="D133" i="5"/>
  <c r="C133" i="5"/>
  <c r="F133" i="5" s="1"/>
  <c r="H133" i="5" s="1"/>
  <c r="I133" i="5" s="1"/>
  <c r="G132" i="5"/>
  <c r="E132" i="5"/>
  <c r="D132" i="5"/>
  <c r="C132" i="5"/>
  <c r="P132" i="5" s="1"/>
  <c r="Q132" i="5" s="1"/>
  <c r="R132" i="5" s="1"/>
  <c r="G131" i="5"/>
  <c r="E131" i="5"/>
  <c r="D131" i="5"/>
  <c r="C131" i="5"/>
  <c r="P131" i="5" s="1"/>
  <c r="Q131" i="5" s="1"/>
  <c r="R131" i="5" s="1"/>
  <c r="G130" i="5"/>
  <c r="E130" i="5"/>
  <c r="D130" i="5"/>
  <c r="C130" i="5"/>
  <c r="P130" i="5" s="1"/>
  <c r="Q130" i="5" s="1"/>
  <c r="R130" i="5" s="1"/>
  <c r="N129" i="5"/>
  <c r="G129" i="5"/>
  <c r="E129" i="5"/>
  <c r="D129" i="5"/>
  <c r="C129" i="5"/>
  <c r="J129" i="5" s="1"/>
  <c r="K129" i="5" s="1"/>
  <c r="L129" i="5" s="1"/>
  <c r="G128" i="5"/>
  <c r="E128" i="5"/>
  <c r="D128" i="5"/>
  <c r="C128" i="5"/>
  <c r="F128" i="5" s="1"/>
  <c r="H128" i="5" s="1"/>
  <c r="I128" i="5" s="1"/>
  <c r="G127" i="5"/>
  <c r="E127" i="5"/>
  <c r="D127" i="5"/>
  <c r="C127" i="5"/>
  <c r="M127" i="5" s="1"/>
  <c r="O127" i="5" s="1"/>
  <c r="G126" i="5"/>
  <c r="E126" i="5"/>
  <c r="D126" i="5"/>
  <c r="C126" i="5"/>
  <c r="J126" i="5" s="1"/>
  <c r="K126" i="5" s="1"/>
  <c r="L126" i="5" s="1"/>
  <c r="N125" i="5"/>
  <c r="G125" i="5"/>
  <c r="E125" i="5"/>
  <c r="D125" i="5"/>
  <c r="C125" i="5"/>
  <c r="M125" i="5" s="1"/>
  <c r="O125" i="5" s="1"/>
  <c r="G124" i="5"/>
  <c r="E124" i="5"/>
  <c r="D124" i="5"/>
  <c r="C124" i="5"/>
  <c r="M124" i="5" s="1"/>
  <c r="O124" i="5" s="1"/>
  <c r="G123" i="5"/>
  <c r="E123" i="5"/>
  <c r="D123" i="5"/>
  <c r="C123" i="5"/>
  <c r="M123" i="5" s="1"/>
  <c r="O123" i="5" s="1"/>
  <c r="G122" i="5"/>
  <c r="E122" i="5"/>
  <c r="D122" i="5"/>
  <c r="C122" i="5"/>
  <c r="M122" i="5" s="1"/>
  <c r="O122" i="5" s="1"/>
  <c r="N121" i="5"/>
  <c r="G121" i="5"/>
  <c r="E121" i="5"/>
  <c r="D121" i="5"/>
  <c r="C121" i="5"/>
  <c r="F121" i="5" s="1"/>
  <c r="H121" i="5" s="1"/>
  <c r="I121" i="5" s="1"/>
  <c r="G120" i="5"/>
  <c r="E120" i="5"/>
  <c r="D120" i="5"/>
  <c r="C120" i="5"/>
  <c r="M120" i="5" s="1"/>
  <c r="O120" i="5" s="1"/>
  <c r="G119" i="5"/>
  <c r="E119" i="5"/>
  <c r="D119" i="5"/>
  <c r="C119" i="5"/>
  <c r="J119" i="5" s="1"/>
  <c r="K119" i="5" s="1"/>
  <c r="L119" i="5" s="1"/>
  <c r="G118" i="5"/>
  <c r="E118" i="5"/>
  <c r="D118" i="5"/>
  <c r="C118" i="5"/>
  <c r="F118" i="5" s="1"/>
  <c r="H118" i="5" s="1"/>
  <c r="I118" i="5" s="1"/>
  <c r="N117" i="5"/>
  <c r="G117" i="5"/>
  <c r="E117" i="5"/>
  <c r="D117" i="5"/>
  <c r="C117" i="5"/>
  <c r="P117" i="5" s="1"/>
  <c r="Q117" i="5" s="1"/>
  <c r="R117" i="5" s="1"/>
  <c r="G116" i="5"/>
  <c r="E116" i="5"/>
  <c r="D116" i="5"/>
  <c r="C116" i="5"/>
  <c r="M116" i="5" s="1"/>
  <c r="O116" i="5" s="1"/>
  <c r="G115" i="5"/>
  <c r="E115" i="5"/>
  <c r="D115" i="5"/>
  <c r="C115" i="5"/>
  <c r="F115" i="5" s="1"/>
  <c r="H115" i="5" s="1"/>
  <c r="I115" i="5" s="1"/>
  <c r="G114" i="5"/>
  <c r="E114" i="5"/>
  <c r="D114" i="5"/>
  <c r="C114" i="5"/>
  <c r="J114" i="5" s="1"/>
  <c r="K114" i="5" s="1"/>
  <c r="L114" i="5" s="1"/>
  <c r="N113" i="5"/>
  <c r="G113" i="5"/>
  <c r="E113" i="5"/>
  <c r="D113" i="5"/>
  <c r="C113" i="5"/>
  <c r="G112" i="5"/>
  <c r="E112" i="5"/>
  <c r="D112" i="5"/>
  <c r="C112" i="5"/>
  <c r="J112" i="5" s="1"/>
  <c r="K112" i="5" s="1"/>
  <c r="L112" i="5" s="1"/>
  <c r="G111" i="5"/>
  <c r="E111" i="5"/>
  <c r="D111" i="5"/>
  <c r="C111" i="5"/>
  <c r="M111" i="5" s="1"/>
  <c r="O111" i="5" s="1"/>
  <c r="G110" i="5"/>
  <c r="E110" i="5"/>
  <c r="D110" i="5"/>
  <c r="C110" i="5"/>
  <c r="F110" i="5" s="1"/>
  <c r="H110" i="5" s="1"/>
  <c r="I110" i="5" s="1"/>
  <c r="N109" i="5"/>
  <c r="G109" i="5"/>
  <c r="E109" i="5"/>
  <c r="D109" i="5"/>
  <c r="C109" i="5"/>
  <c r="J109" i="5" s="1"/>
  <c r="K109" i="5" s="1"/>
  <c r="L109" i="5" s="1"/>
  <c r="G108" i="5"/>
  <c r="E108" i="5"/>
  <c r="D108" i="5"/>
  <c r="C108" i="5"/>
  <c r="J108" i="5" s="1"/>
  <c r="K108" i="5" s="1"/>
  <c r="L108" i="5" s="1"/>
  <c r="G107" i="5"/>
  <c r="E107" i="5"/>
  <c r="D107" i="5"/>
  <c r="C107" i="5"/>
  <c r="P107" i="5" s="1"/>
  <c r="Q107" i="5" s="1"/>
  <c r="R107" i="5" s="1"/>
  <c r="G106" i="5"/>
  <c r="E106" i="5"/>
  <c r="D106" i="5"/>
  <c r="AC106" i="5" s="1"/>
  <c r="C106" i="5"/>
  <c r="J106" i="5" s="1"/>
  <c r="K106" i="5" s="1"/>
  <c r="L106" i="5" s="1"/>
  <c r="N105" i="5"/>
  <c r="G105" i="5"/>
  <c r="E105" i="5"/>
  <c r="D105" i="5"/>
  <c r="AC105" i="5" s="1"/>
  <c r="C105" i="5"/>
  <c r="M105" i="5" s="1"/>
  <c r="O105" i="5" s="1"/>
  <c r="G104" i="5"/>
  <c r="E104" i="5"/>
  <c r="D104" i="5"/>
  <c r="AC104" i="5" s="1"/>
  <c r="C104" i="5"/>
  <c r="M104" i="5" s="1"/>
  <c r="O104" i="5" s="1"/>
  <c r="G103" i="5"/>
  <c r="E103" i="5"/>
  <c r="D103" i="5"/>
  <c r="AC103" i="5" s="1"/>
  <c r="C103" i="5"/>
  <c r="M103" i="5" s="1"/>
  <c r="O103" i="5" s="1"/>
  <c r="G102" i="5"/>
  <c r="E102" i="5"/>
  <c r="D102" i="5"/>
  <c r="AC102" i="5" s="1"/>
  <c r="C102" i="5"/>
  <c r="M102" i="5" s="1"/>
  <c r="O102" i="5" s="1"/>
  <c r="N101" i="5"/>
  <c r="G101" i="5"/>
  <c r="E101" i="5"/>
  <c r="D101" i="5"/>
  <c r="AC101" i="5" s="1"/>
  <c r="C101" i="5"/>
  <c r="M101" i="5" s="1"/>
  <c r="O101" i="5" s="1"/>
  <c r="G100" i="5"/>
  <c r="E100" i="5"/>
  <c r="D100" i="5"/>
  <c r="AC100" i="5" s="1"/>
  <c r="C100" i="5"/>
  <c r="G99" i="5"/>
  <c r="E99" i="5"/>
  <c r="D99" i="5"/>
  <c r="AC99" i="5" s="1"/>
  <c r="C99" i="5"/>
  <c r="M99" i="5" s="1"/>
  <c r="O99" i="5" s="1"/>
  <c r="G98" i="5"/>
  <c r="E98" i="5"/>
  <c r="D98" i="5"/>
  <c r="AC98" i="5" s="1"/>
  <c r="C98" i="5"/>
  <c r="M98" i="5" s="1"/>
  <c r="O98" i="5" s="1"/>
  <c r="N97" i="5"/>
  <c r="G97" i="5"/>
  <c r="E97" i="5"/>
  <c r="D97" i="5"/>
  <c r="AC97" i="5" s="1"/>
  <c r="C97" i="5"/>
  <c r="J97" i="5" s="1"/>
  <c r="K97" i="5" s="1"/>
  <c r="L97" i="5" s="1"/>
  <c r="G96" i="5"/>
  <c r="E96" i="5"/>
  <c r="D96" i="5"/>
  <c r="AC96" i="5" s="1"/>
  <c r="C96" i="5"/>
  <c r="P96" i="5" s="1"/>
  <c r="Q96" i="5" s="1"/>
  <c r="R96" i="5" s="1"/>
  <c r="G95" i="5"/>
  <c r="E95" i="5"/>
  <c r="D95" i="5"/>
  <c r="AC95" i="5" s="1"/>
  <c r="C95" i="5"/>
  <c r="M95" i="5" s="1"/>
  <c r="O95" i="5" s="1"/>
  <c r="G94" i="5"/>
  <c r="E94" i="5"/>
  <c r="D94" i="5"/>
  <c r="AC94" i="5" s="1"/>
  <c r="C94" i="5"/>
  <c r="J94" i="5" s="1"/>
  <c r="K94" i="5" s="1"/>
  <c r="L94" i="5" s="1"/>
  <c r="N93" i="5"/>
  <c r="G93" i="5"/>
  <c r="E93" i="5"/>
  <c r="D93" i="5"/>
  <c r="AC93" i="5" s="1"/>
  <c r="C93" i="5"/>
  <c r="P93" i="5" s="1"/>
  <c r="Q93" i="5" s="1"/>
  <c r="R93" i="5" s="1"/>
  <c r="G92" i="5"/>
  <c r="E92" i="5"/>
  <c r="D92" i="5"/>
  <c r="AC92" i="5" s="1"/>
  <c r="C92" i="5"/>
  <c r="P92" i="5" s="1"/>
  <c r="Q92" i="5" s="1"/>
  <c r="R92" i="5" s="1"/>
  <c r="G91" i="5"/>
  <c r="E91" i="5"/>
  <c r="D91" i="5"/>
  <c r="AC91" i="5" s="1"/>
  <c r="C91" i="5"/>
  <c r="M91" i="5" s="1"/>
  <c r="O91" i="5" s="1"/>
  <c r="G90" i="5"/>
  <c r="E90" i="5"/>
  <c r="D90" i="5"/>
  <c r="AC90" i="5" s="1"/>
  <c r="C90" i="5"/>
  <c r="M90" i="5" s="1"/>
  <c r="O90" i="5" s="1"/>
  <c r="N89" i="5"/>
  <c r="G89" i="5"/>
  <c r="E89" i="5"/>
  <c r="D89" i="5"/>
  <c r="AC89" i="5" s="1"/>
  <c r="C89" i="5"/>
  <c r="P89" i="5" s="1"/>
  <c r="Q89" i="5" s="1"/>
  <c r="R89" i="5" s="1"/>
  <c r="G88" i="5"/>
  <c r="E88" i="5"/>
  <c r="D88" i="5"/>
  <c r="AC88" i="5" s="1"/>
  <c r="C88" i="5"/>
  <c r="M88" i="5" s="1"/>
  <c r="O88" i="5" s="1"/>
  <c r="W87" i="5"/>
  <c r="G87" i="5"/>
  <c r="E87" i="5"/>
  <c r="D87" i="5"/>
  <c r="AC87" i="5" s="1"/>
  <c r="C87" i="5"/>
  <c r="M87" i="5" s="1"/>
  <c r="O87" i="5" s="1"/>
  <c r="W86" i="5"/>
  <c r="G86" i="5"/>
  <c r="E86" i="5"/>
  <c r="D86" i="5"/>
  <c r="AC86" i="5" s="1"/>
  <c r="C86" i="5"/>
  <c r="P86" i="5" s="1"/>
  <c r="Q86" i="5" s="1"/>
  <c r="R86" i="5" s="1"/>
  <c r="W85" i="5"/>
  <c r="G85" i="5"/>
  <c r="E85" i="5"/>
  <c r="D85" i="5"/>
  <c r="AC85" i="5" s="1"/>
  <c r="C85" i="5"/>
  <c r="W84" i="5"/>
  <c r="G84" i="5"/>
  <c r="E84" i="5"/>
  <c r="D84" i="5"/>
  <c r="AC84" i="5" s="1"/>
  <c r="C84" i="5"/>
  <c r="P84" i="5" s="1"/>
  <c r="Q84" i="5" s="1"/>
  <c r="R84" i="5" s="1"/>
  <c r="W83" i="5"/>
  <c r="G83" i="5"/>
  <c r="E83" i="5"/>
  <c r="D83" i="5"/>
  <c r="AC83" i="5" s="1"/>
  <c r="C83" i="5"/>
  <c r="P83" i="5" s="1"/>
  <c r="Q83" i="5" s="1"/>
  <c r="R83" i="5" s="1"/>
  <c r="W82" i="5"/>
  <c r="G82" i="5"/>
  <c r="E82" i="5"/>
  <c r="D82" i="5"/>
  <c r="AC82" i="5" s="1"/>
  <c r="C82" i="5"/>
  <c r="P82" i="5" s="1"/>
  <c r="Q82" i="5" s="1"/>
  <c r="R82" i="5" s="1"/>
  <c r="W81" i="5"/>
  <c r="G81" i="5"/>
  <c r="E81" i="5"/>
  <c r="D81" i="5"/>
  <c r="AC81" i="5" s="1"/>
  <c r="C81" i="5"/>
  <c r="P81" i="5" s="1"/>
  <c r="Q81" i="5" s="1"/>
  <c r="R81" i="5" s="1"/>
  <c r="W80" i="5"/>
  <c r="G80" i="5"/>
  <c r="E80" i="5"/>
  <c r="D80" i="5"/>
  <c r="AC80" i="5" s="1"/>
  <c r="C80" i="5"/>
  <c r="W79" i="5"/>
  <c r="G79" i="5"/>
  <c r="E79" i="5"/>
  <c r="D79" i="5"/>
  <c r="AC79" i="5" s="1"/>
  <c r="C79" i="5"/>
  <c r="M79" i="5" s="1"/>
  <c r="W78" i="5"/>
  <c r="G78" i="5"/>
  <c r="E78" i="5"/>
  <c r="D78" i="5"/>
  <c r="AC78" i="5" s="1"/>
  <c r="C78" i="5"/>
  <c r="M78" i="5" s="1"/>
  <c r="W77" i="5"/>
  <c r="G77" i="5"/>
  <c r="E77" i="5"/>
  <c r="D77" i="5"/>
  <c r="AC77" i="5" s="1"/>
  <c r="C77" i="5"/>
  <c r="P77" i="5" s="1"/>
  <c r="Q77" i="5" s="1"/>
  <c r="R77" i="5" s="1"/>
  <c r="W76" i="5"/>
  <c r="G76" i="5"/>
  <c r="E76" i="5"/>
  <c r="D76" i="5"/>
  <c r="AC76" i="5" s="1"/>
  <c r="C76" i="5"/>
  <c r="M76" i="5" s="1"/>
  <c r="W75" i="5"/>
  <c r="G75" i="5"/>
  <c r="E75" i="5"/>
  <c r="D75" i="5"/>
  <c r="AC75" i="5" s="1"/>
  <c r="C75" i="5"/>
  <c r="M75" i="5" s="1"/>
  <c r="W74" i="5"/>
  <c r="G74" i="5"/>
  <c r="E74" i="5"/>
  <c r="D74" i="5"/>
  <c r="AC74" i="5" s="1"/>
  <c r="C74" i="5"/>
  <c r="M74" i="5" s="1"/>
  <c r="W73" i="5"/>
  <c r="G73" i="5"/>
  <c r="E73" i="5"/>
  <c r="D73" i="5"/>
  <c r="AC73" i="5" s="1"/>
  <c r="C73" i="5"/>
  <c r="W72" i="5"/>
  <c r="G72" i="5"/>
  <c r="E72" i="5"/>
  <c r="D72" i="5"/>
  <c r="AC72" i="5" s="1"/>
  <c r="C72" i="5"/>
  <c r="W71" i="5"/>
  <c r="G71" i="5"/>
  <c r="E71" i="5"/>
  <c r="D71" i="5"/>
  <c r="AC71" i="5" s="1"/>
  <c r="C71" i="5"/>
  <c r="W70" i="5"/>
  <c r="G70" i="5"/>
  <c r="E70" i="5"/>
  <c r="D70" i="5"/>
  <c r="AC70" i="5" s="1"/>
  <c r="C70" i="5"/>
  <c r="M70" i="5" s="1"/>
  <c r="W69" i="5"/>
  <c r="G69" i="5"/>
  <c r="E69" i="5"/>
  <c r="D69" i="5"/>
  <c r="AC69" i="5" s="1"/>
  <c r="C69" i="5"/>
  <c r="F69" i="5" s="1"/>
  <c r="H69" i="5" s="1"/>
  <c r="I69" i="5" s="1"/>
  <c r="W68" i="5"/>
  <c r="G68" i="5"/>
  <c r="E68" i="5"/>
  <c r="D68" i="5"/>
  <c r="AC68" i="5" s="1"/>
  <c r="C68" i="5"/>
  <c r="J68" i="5" s="1"/>
  <c r="K68" i="5" s="1"/>
  <c r="L68" i="5" s="1"/>
  <c r="W67" i="5"/>
  <c r="G67" i="5"/>
  <c r="E67" i="5"/>
  <c r="D67" i="5"/>
  <c r="AC67" i="5" s="1"/>
  <c r="C67" i="5"/>
  <c r="M67" i="5" s="1"/>
  <c r="W66" i="5"/>
  <c r="G66" i="5"/>
  <c r="E66" i="5"/>
  <c r="D66" i="5"/>
  <c r="AC66" i="5" s="1"/>
  <c r="C66" i="5"/>
  <c r="P66" i="5" s="1"/>
  <c r="Q66" i="5" s="1"/>
  <c r="R66" i="5" s="1"/>
  <c r="W65" i="5"/>
  <c r="G65" i="5"/>
  <c r="E65" i="5"/>
  <c r="D65" i="5"/>
  <c r="AC65" i="5" s="1"/>
  <c r="C65" i="5"/>
  <c r="P65" i="5" s="1"/>
  <c r="Q65" i="5" s="1"/>
  <c r="R65" i="5" s="1"/>
  <c r="W64" i="5"/>
  <c r="G64" i="5"/>
  <c r="E64" i="5"/>
  <c r="D64" i="5"/>
  <c r="AC64" i="5" s="1"/>
  <c r="C64" i="5"/>
  <c r="F64" i="5" s="1"/>
  <c r="H64" i="5" s="1"/>
  <c r="I64" i="5" s="1"/>
  <c r="W63" i="5"/>
  <c r="G63" i="5"/>
  <c r="E63" i="5"/>
  <c r="D63" i="5"/>
  <c r="AC63" i="5" s="1"/>
  <c r="C63" i="5"/>
  <c r="J63" i="5" s="1"/>
  <c r="K63" i="5" s="1"/>
  <c r="L63" i="5" s="1"/>
  <c r="W62" i="5"/>
  <c r="G62" i="5"/>
  <c r="E62" i="5"/>
  <c r="D62" i="5"/>
  <c r="AC62" i="5" s="1"/>
  <c r="C62" i="5"/>
  <c r="P62" i="5" s="1"/>
  <c r="Q62" i="5" s="1"/>
  <c r="R62" i="5" s="1"/>
  <c r="W61" i="5"/>
  <c r="G61" i="5"/>
  <c r="E61" i="5"/>
  <c r="D61" i="5"/>
  <c r="AC61" i="5" s="1"/>
  <c r="C61" i="5"/>
  <c r="M61" i="5" s="1"/>
  <c r="W60" i="5"/>
  <c r="G60" i="5"/>
  <c r="E60" i="5"/>
  <c r="D60" i="5"/>
  <c r="AC60" i="5" s="1"/>
  <c r="C60" i="5"/>
  <c r="M60" i="5" s="1"/>
  <c r="W59" i="5"/>
  <c r="G59" i="5"/>
  <c r="E59" i="5"/>
  <c r="D59" i="5"/>
  <c r="AC59" i="5" s="1"/>
  <c r="C59" i="5"/>
  <c r="F59" i="5" s="1"/>
  <c r="H59" i="5" s="1"/>
  <c r="I59" i="5" s="1"/>
  <c r="W58" i="5"/>
  <c r="G58" i="5"/>
  <c r="E58" i="5"/>
  <c r="D58" i="5"/>
  <c r="AC58" i="5" s="1"/>
  <c r="C58" i="5"/>
  <c r="M58" i="5" s="1"/>
  <c r="W57" i="5"/>
  <c r="G57" i="5"/>
  <c r="E57" i="5"/>
  <c r="D57" i="5"/>
  <c r="AC57" i="5" s="1"/>
  <c r="C57" i="5"/>
  <c r="J57" i="5" s="1"/>
  <c r="K57" i="5" s="1"/>
  <c r="L57" i="5" s="1"/>
  <c r="W56" i="5"/>
  <c r="G56" i="5"/>
  <c r="E56" i="5"/>
  <c r="D56" i="5"/>
  <c r="AC56" i="5" s="1"/>
  <c r="C56" i="5"/>
  <c r="J56" i="5" s="1"/>
  <c r="K56" i="5" s="1"/>
  <c r="L56" i="5" s="1"/>
  <c r="W55" i="5"/>
  <c r="G55" i="5"/>
  <c r="E55" i="5"/>
  <c r="D55" i="5"/>
  <c r="AC55" i="5" s="1"/>
  <c r="C55" i="5"/>
  <c r="J55" i="5" s="1"/>
  <c r="K55" i="5" s="1"/>
  <c r="L55" i="5" s="1"/>
  <c r="W54" i="5"/>
  <c r="G54" i="5"/>
  <c r="E54" i="5"/>
  <c r="D54" i="5"/>
  <c r="AC54" i="5" s="1"/>
  <c r="C54" i="5"/>
  <c r="J54" i="5" s="1"/>
  <c r="K54" i="5" s="1"/>
  <c r="L54" i="5" s="1"/>
  <c r="W53" i="5"/>
  <c r="G53" i="5"/>
  <c r="E53" i="5"/>
  <c r="D53" i="5"/>
  <c r="AC53" i="5" s="1"/>
  <c r="C53" i="5"/>
  <c r="J53" i="5" s="1"/>
  <c r="K53" i="5" s="1"/>
  <c r="L53" i="5" s="1"/>
  <c r="W52" i="5"/>
  <c r="G52" i="5"/>
  <c r="E52" i="5"/>
  <c r="D52" i="5"/>
  <c r="AC52" i="5" s="1"/>
  <c r="C52" i="5"/>
  <c r="J52" i="5" s="1"/>
  <c r="K52" i="5" s="1"/>
  <c r="L52" i="5" s="1"/>
  <c r="W51" i="5"/>
  <c r="G51" i="5"/>
  <c r="E51" i="5"/>
  <c r="D51" i="5"/>
  <c r="AC51" i="5" s="1"/>
  <c r="C51" i="5"/>
  <c r="W50" i="5"/>
  <c r="G50" i="5"/>
  <c r="E50" i="5"/>
  <c r="D50" i="5"/>
  <c r="AC50" i="5" s="1"/>
  <c r="C50" i="5"/>
  <c r="J50" i="5" s="1"/>
  <c r="K50" i="5" s="1"/>
  <c r="L50" i="5" s="1"/>
  <c r="W49" i="5"/>
  <c r="G49" i="5"/>
  <c r="E49" i="5"/>
  <c r="D49" i="5"/>
  <c r="AC49" i="5" s="1"/>
  <c r="C49" i="5"/>
  <c r="F49" i="5" s="1"/>
  <c r="H49" i="5" s="1"/>
  <c r="I49" i="5" s="1"/>
  <c r="W48" i="5"/>
  <c r="G48" i="5"/>
  <c r="E48" i="5"/>
  <c r="D48" i="5"/>
  <c r="AC48" i="5" s="1"/>
  <c r="C48" i="5"/>
  <c r="F48" i="5" s="1"/>
  <c r="H48" i="5" s="1"/>
  <c r="I48" i="5" s="1"/>
  <c r="W47" i="5"/>
  <c r="G47" i="5"/>
  <c r="E47" i="5"/>
  <c r="D47" i="5"/>
  <c r="AC47" i="5" s="1"/>
  <c r="C47" i="5"/>
  <c r="F47" i="5" s="1"/>
  <c r="H47" i="5" s="1"/>
  <c r="I47" i="5" s="1"/>
  <c r="W46" i="5"/>
  <c r="G46" i="5"/>
  <c r="E46" i="5"/>
  <c r="D46" i="5"/>
  <c r="AC46" i="5" s="1"/>
  <c r="C46" i="5"/>
  <c r="P46" i="5" s="1"/>
  <c r="Q46" i="5" s="1"/>
  <c r="R46" i="5" s="1"/>
  <c r="W45" i="5"/>
  <c r="G45" i="5"/>
  <c r="E45" i="5"/>
  <c r="D45" i="5"/>
  <c r="AC45" i="5" s="1"/>
  <c r="C45" i="5"/>
  <c r="F45" i="5" s="1"/>
  <c r="H45" i="5" s="1"/>
  <c r="I45" i="5" s="1"/>
  <c r="W44" i="5"/>
  <c r="G44" i="5"/>
  <c r="E44" i="5"/>
  <c r="D44" i="5"/>
  <c r="AC44" i="5" s="1"/>
  <c r="C44" i="5"/>
  <c r="F44" i="5" s="1"/>
  <c r="H44" i="5" s="1"/>
  <c r="I44" i="5" s="1"/>
  <c r="W43" i="5"/>
  <c r="G43" i="5"/>
  <c r="E43" i="5"/>
  <c r="D43" i="5"/>
  <c r="AC43" i="5" s="1"/>
  <c r="C43" i="5"/>
  <c r="J43" i="5" s="1"/>
  <c r="K43" i="5" s="1"/>
  <c r="L43" i="5" s="1"/>
  <c r="W42" i="5"/>
  <c r="G42" i="5"/>
  <c r="E42" i="5"/>
  <c r="D42" i="5"/>
  <c r="AC42" i="5" s="1"/>
  <c r="C42" i="5"/>
  <c r="P42" i="5" s="1"/>
  <c r="Q42" i="5" s="1"/>
  <c r="R42" i="5" s="1"/>
  <c r="W41" i="5"/>
  <c r="G41" i="5"/>
  <c r="E41" i="5"/>
  <c r="D41" i="5"/>
  <c r="AC41" i="5" s="1"/>
  <c r="C41" i="5"/>
  <c r="F41" i="5" s="1"/>
  <c r="H41" i="5" s="1"/>
  <c r="I41" i="5" s="1"/>
  <c r="W40" i="5"/>
  <c r="G40" i="5"/>
  <c r="E40" i="5"/>
  <c r="D40" i="5"/>
  <c r="AC40" i="5" s="1"/>
  <c r="C40" i="5"/>
  <c r="F40" i="5" s="1"/>
  <c r="H40" i="5" s="1"/>
  <c r="I40" i="5" s="1"/>
  <c r="W39" i="5"/>
  <c r="G39" i="5"/>
  <c r="E39" i="5"/>
  <c r="D39" i="5"/>
  <c r="AC39" i="5" s="1"/>
  <c r="C39" i="5"/>
  <c r="P39" i="5" s="1"/>
  <c r="Q39" i="5" s="1"/>
  <c r="R39" i="5" s="1"/>
  <c r="W38" i="5"/>
  <c r="G38" i="5"/>
  <c r="E38" i="5"/>
  <c r="D38" i="5"/>
  <c r="AC38" i="5" s="1"/>
  <c r="C38" i="5"/>
  <c r="W37" i="5"/>
  <c r="G37" i="5"/>
  <c r="E37" i="5"/>
  <c r="D37" i="5"/>
  <c r="AC37" i="5" s="1"/>
  <c r="C37" i="5"/>
  <c r="M37" i="5" s="1"/>
  <c r="AG36" i="5"/>
  <c r="X36" i="5"/>
  <c r="W36" i="5"/>
  <c r="G36" i="5"/>
  <c r="E36" i="5"/>
  <c r="D36" i="5"/>
  <c r="AC36" i="5" s="1"/>
  <c r="C36" i="5"/>
  <c r="P36" i="5" s="1"/>
  <c r="Q36" i="5" s="1"/>
  <c r="R36" i="5" s="1"/>
  <c r="C28" i="5"/>
  <c r="C27" i="5"/>
  <c r="N136" i="4"/>
  <c r="G136" i="4"/>
  <c r="E136" i="4"/>
  <c r="D136" i="4"/>
  <c r="C136" i="4"/>
  <c r="M136" i="4" s="1"/>
  <c r="O136" i="4" s="1"/>
  <c r="N135" i="4"/>
  <c r="G135" i="4"/>
  <c r="E135" i="4"/>
  <c r="D135" i="4"/>
  <c r="C135" i="4"/>
  <c r="M135" i="4" s="1"/>
  <c r="O135" i="4" s="1"/>
  <c r="N134" i="4"/>
  <c r="G134" i="4"/>
  <c r="E134" i="4"/>
  <c r="D134" i="4"/>
  <c r="C134" i="4"/>
  <c r="J134" i="4" s="1"/>
  <c r="K134" i="4" s="1"/>
  <c r="L134" i="4" s="1"/>
  <c r="N133" i="4"/>
  <c r="G133" i="4"/>
  <c r="E133" i="4"/>
  <c r="D133" i="4"/>
  <c r="C133" i="4"/>
  <c r="F133" i="4" s="1"/>
  <c r="H133" i="4" s="1"/>
  <c r="I133" i="4" s="1"/>
  <c r="N132" i="4"/>
  <c r="G132" i="4"/>
  <c r="E132" i="4"/>
  <c r="D132" i="4"/>
  <c r="C132" i="4"/>
  <c r="F132" i="4" s="1"/>
  <c r="H132" i="4" s="1"/>
  <c r="I132" i="4" s="1"/>
  <c r="N131" i="4"/>
  <c r="G131" i="4"/>
  <c r="E131" i="4"/>
  <c r="D131" i="4"/>
  <c r="C131" i="4"/>
  <c r="F131" i="4" s="1"/>
  <c r="H131" i="4" s="1"/>
  <c r="I131" i="4" s="1"/>
  <c r="N130" i="4"/>
  <c r="G130" i="4"/>
  <c r="E130" i="4"/>
  <c r="D130" i="4"/>
  <c r="C130" i="4"/>
  <c r="M130" i="4" s="1"/>
  <c r="O130" i="4" s="1"/>
  <c r="N129" i="4"/>
  <c r="G129" i="4"/>
  <c r="E129" i="4"/>
  <c r="D129" i="4"/>
  <c r="C129" i="4"/>
  <c r="J129" i="4" s="1"/>
  <c r="K129" i="4" s="1"/>
  <c r="L129" i="4" s="1"/>
  <c r="N128" i="4"/>
  <c r="G128" i="4"/>
  <c r="E128" i="4"/>
  <c r="D128" i="4"/>
  <c r="C128" i="4"/>
  <c r="P128" i="4" s="1"/>
  <c r="Q128" i="4" s="1"/>
  <c r="R128" i="4" s="1"/>
  <c r="N127" i="4"/>
  <c r="G127" i="4"/>
  <c r="E127" i="4"/>
  <c r="D127" i="4"/>
  <c r="C127" i="4"/>
  <c r="P127" i="4" s="1"/>
  <c r="Q127" i="4" s="1"/>
  <c r="R127" i="4" s="1"/>
  <c r="N126" i="4"/>
  <c r="G126" i="4"/>
  <c r="E126" i="4"/>
  <c r="D126" i="4"/>
  <c r="C126" i="4"/>
  <c r="M126" i="4" s="1"/>
  <c r="O126" i="4" s="1"/>
  <c r="N125" i="4"/>
  <c r="G125" i="4"/>
  <c r="E125" i="4"/>
  <c r="D125" i="4"/>
  <c r="C125" i="4"/>
  <c r="P125" i="4" s="1"/>
  <c r="Q125" i="4" s="1"/>
  <c r="R125" i="4" s="1"/>
  <c r="N124" i="4"/>
  <c r="G124" i="4"/>
  <c r="E124" i="4"/>
  <c r="D124" i="4"/>
  <c r="C124" i="4"/>
  <c r="M124" i="4" s="1"/>
  <c r="O124" i="4" s="1"/>
  <c r="N123" i="4"/>
  <c r="G123" i="4"/>
  <c r="E123" i="4"/>
  <c r="D123" i="4"/>
  <c r="C123" i="4"/>
  <c r="M123" i="4" s="1"/>
  <c r="O123" i="4" s="1"/>
  <c r="N122" i="4"/>
  <c r="G122" i="4"/>
  <c r="E122" i="4"/>
  <c r="D122" i="4"/>
  <c r="C122" i="4"/>
  <c r="P122" i="4" s="1"/>
  <c r="Q122" i="4" s="1"/>
  <c r="R122" i="4" s="1"/>
  <c r="N121" i="4"/>
  <c r="G121" i="4"/>
  <c r="E121" i="4"/>
  <c r="D121" i="4"/>
  <c r="C121" i="4"/>
  <c r="F121" i="4" s="1"/>
  <c r="H121" i="4" s="1"/>
  <c r="I121" i="4" s="1"/>
  <c r="N120" i="4"/>
  <c r="G120" i="4"/>
  <c r="E120" i="4"/>
  <c r="D120" i="4"/>
  <c r="C120" i="4"/>
  <c r="F120" i="4" s="1"/>
  <c r="H120" i="4" s="1"/>
  <c r="I120" i="4" s="1"/>
  <c r="N119" i="4"/>
  <c r="G119" i="4"/>
  <c r="E119" i="4"/>
  <c r="D119" i="4"/>
  <c r="C119" i="4"/>
  <c r="J119" i="4" s="1"/>
  <c r="K119" i="4" s="1"/>
  <c r="L119" i="4" s="1"/>
  <c r="N118" i="4"/>
  <c r="G118" i="4"/>
  <c r="E118" i="4"/>
  <c r="D118" i="4"/>
  <c r="C118" i="4"/>
  <c r="M118" i="4" s="1"/>
  <c r="O118" i="4" s="1"/>
  <c r="N117" i="4"/>
  <c r="G117" i="4"/>
  <c r="E117" i="4"/>
  <c r="D117" i="4"/>
  <c r="C117" i="4"/>
  <c r="J117" i="4" s="1"/>
  <c r="K117" i="4" s="1"/>
  <c r="L117" i="4" s="1"/>
  <c r="N116" i="4"/>
  <c r="G116" i="4"/>
  <c r="E116" i="4"/>
  <c r="D116" i="4"/>
  <c r="C116" i="4"/>
  <c r="M116" i="4" s="1"/>
  <c r="O116" i="4" s="1"/>
  <c r="N115" i="4"/>
  <c r="G115" i="4"/>
  <c r="E115" i="4"/>
  <c r="D115" i="4"/>
  <c r="C115" i="4"/>
  <c r="N114" i="4"/>
  <c r="G114" i="4"/>
  <c r="E114" i="4"/>
  <c r="D114" i="4"/>
  <c r="C114" i="4"/>
  <c r="F114" i="4" s="1"/>
  <c r="H114" i="4" s="1"/>
  <c r="I114" i="4" s="1"/>
  <c r="N113" i="4"/>
  <c r="G113" i="4"/>
  <c r="E113" i="4"/>
  <c r="D113" i="4"/>
  <c r="C113" i="4"/>
  <c r="M113" i="4" s="1"/>
  <c r="O113" i="4" s="1"/>
  <c r="N112" i="4"/>
  <c r="G112" i="4"/>
  <c r="E112" i="4"/>
  <c r="D112" i="4"/>
  <c r="C112" i="4"/>
  <c r="F112" i="4" s="1"/>
  <c r="H112" i="4" s="1"/>
  <c r="I112" i="4" s="1"/>
  <c r="N111" i="4"/>
  <c r="G111" i="4"/>
  <c r="E111" i="4"/>
  <c r="D111" i="4"/>
  <c r="C111" i="4"/>
  <c r="M111" i="4" s="1"/>
  <c r="O111" i="4" s="1"/>
  <c r="N110" i="4"/>
  <c r="G110" i="4"/>
  <c r="E110" i="4"/>
  <c r="D110" i="4"/>
  <c r="C110" i="4"/>
  <c r="F110" i="4" s="1"/>
  <c r="H110" i="4" s="1"/>
  <c r="I110" i="4" s="1"/>
  <c r="N109" i="4"/>
  <c r="G109" i="4"/>
  <c r="E109" i="4"/>
  <c r="D109" i="4"/>
  <c r="C109" i="4"/>
  <c r="J109" i="4" s="1"/>
  <c r="K109" i="4" s="1"/>
  <c r="L109" i="4" s="1"/>
  <c r="N108" i="4"/>
  <c r="G108" i="4"/>
  <c r="E108" i="4"/>
  <c r="D108" i="4"/>
  <c r="C108" i="4"/>
  <c r="F108" i="4" s="1"/>
  <c r="H108" i="4" s="1"/>
  <c r="I108" i="4" s="1"/>
  <c r="N107" i="4"/>
  <c r="G107" i="4"/>
  <c r="E107" i="4"/>
  <c r="D107" i="4"/>
  <c r="C107" i="4"/>
  <c r="P107" i="4" s="1"/>
  <c r="Q107" i="4" s="1"/>
  <c r="R107" i="4" s="1"/>
  <c r="N106" i="4"/>
  <c r="G106" i="4"/>
  <c r="E106" i="4"/>
  <c r="D106" i="4"/>
  <c r="AC106" i="4" s="1"/>
  <c r="C106" i="4"/>
  <c r="P106" i="4" s="1"/>
  <c r="Q106" i="4" s="1"/>
  <c r="R106" i="4" s="1"/>
  <c r="N105" i="4"/>
  <c r="G105" i="4"/>
  <c r="E105" i="4"/>
  <c r="D105" i="4"/>
  <c r="AC105" i="4" s="1"/>
  <c r="C105" i="4"/>
  <c r="P105" i="4" s="1"/>
  <c r="Q105" i="4" s="1"/>
  <c r="R105" i="4" s="1"/>
  <c r="N104" i="4"/>
  <c r="G104" i="4"/>
  <c r="E104" i="4"/>
  <c r="D104" i="4"/>
  <c r="AC104" i="4" s="1"/>
  <c r="C104" i="4"/>
  <c r="M104" i="4" s="1"/>
  <c r="O104" i="4" s="1"/>
  <c r="N103" i="4"/>
  <c r="G103" i="4"/>
  <c r="E103" i="4"/>
  <c r="D103" i="4"/>
  <c r="AC103" i="4" s="1"/>
  <c r="C103" i="4"/>
  <c r="M103" i="4" s="1"/>
  <c r="O103" i="4" s="1"/>
  <c r="N102" i="4"/>
  <c r="G102" i="4"/>
  <c r="E102" i="4"/>
  <c r="D102" i="4"/>
  <c r="AC102" i="4" s="1"/>
  <c r="C102" i="4"/>
  <c r="P102" i="4" s="1"/>
  <c r="Q102" i="4" s="1"/>
  <c r="R102" i="4" s="1"/>
  <c r="N101" i="4"/>
  <c r="G101" i="4"/>
  <c r="E101" i="4"/>
  <c r="D101" i="4"/>
  <c r="AC101" i="4" s="1"/>
  <c r="C101" i="4"/>
  <c r="P101" i="4" s="1"/>
  <c r="Q101" i="4" s="1"/>
  <c r="R101" i="4" s="1"/>
  <c r="N100" i="4"/>
  <c r="G100" i="4"/>
  <c r="E100" i="4"/>
  <c r="D100" i="4"/>
  <c r="AC100" i="4" s="1"/>
  <c r="C100" i="4"/>
  <c r="J100" i="4" s="1"/>
  <c r="K100" i="4" s="1"/>
  <c r="L100" i="4" s="1"/>
  <c r="N99" i="4"/>
  <c r="G99" i="4"/>
  <c r="E99" i="4"/>
  <c r="D99" i="4"/>
  <c r="AC99" i="4" s="1"/>
  <c r="C99" i="4"/>
  <c r="J99" i="4" s="1"/>
  <c r="K99" i="4" s="1"/>
  <c r="L99" i="4" s="1"/>
  <c r="N98" i="4"/>
  <c r="G98" i="4"/>
  <c r="E98" i="4"/>
  <c r="D98" i="4"/>
  <c r="AC98" i="4" s="1"/>
  <c r="C98" i="4"/>
  <c r="J98" i="4" s="1"/>
  <c r="K98" i="4" s="1"/>
  <c r="L98" i="4" s="1"/>
  <c r="N97" i="4"/>
  <c r="G97" i="4"/>
  <c r="E97" i="4"/>
  <c r="D97" i="4"/>
  <c r="AC97" i="4" s="1"/>
  <c r="C97" i="4"/>
  <c r="P97" i="4" s="1"/>
  <c r="Q97" i="4" s="1"/>
  <c r="R97" i="4" s="1"/>
  <c r="N96" i="4"/>
  <c r="G96" i="4"/>
  <c r="E96" i="4"/>
  <c r="D96" i="4"/>
  <c r="AC96" i="4" s="1"/>
  <c r="C96" i="4"/>
  <c r="N95" i="4"/>
  <c r="G95" i="4"/>
  <c r="E95" i="4"/>
  <c r="D95" i="4"/>
  <c r="AC95" i="4" s="1"/>
  <c r="C95" i="4"/>
  <c r="F95" i="4" s="1"/>
  <c r="H95" i="4" s="1"/>
  <c r="I95" i="4" s="1"/>
  <c r="N94" i="4"/>
  <c r="G94" i="4"/>
  <c r="E94" i="4"/>
  <c r="D94" i="4"/>
  <c r="AC94" i="4" s="1"/>
  <c r="C94" i="4"/>
  <c r="P94" i="4" s="1"/>
  <c r="Q94" i="4" s="1"/>
  <c r="R94" i="4" s="1"/>
  <c r="N93" i="4"/>
  <c r="G93" i="4"/>
  <c r="E93" i="4"/>
  <c r="D93" i="4"/>
  <c r="AC93" i="4" s="1"/>
  <c r="C93" i="4"/>
  <c r="P93" i="4" s="1"/>
  <c r="Q93" i="4" s="1"/>
  <c r="R93" i="4" s="1"/>
  <c r="W92" i="4"/>
  <c r="N92" i="4"/>
  <c r="G92" i="4"/>
  <c r="E92" i="4"/>
  <c r="D92" i="4"/>
  <c r="AC92" i="4" s="1"/>
  <c r="C92" i="4"/>
  <c r="P92" i="4" s="1"/>
  <c r="Q92" i="4" s="1"/>
  <c r="R92" i="4" s="1"/>
  <c r="W91" i="4"/>
  <c r="N91" i="4"/>
  <c r="G91" i="4"/>
  <c r="E91" i="4"/>
  <c r="D91" i="4"/>
  <c r="AC91" i="4" s="1"/>
  <c r="C91" i="4"/>
  <c r="W90" i="4"/>
  <c r="N90" i="4"/>
  <c r="G90" i="4"/>
  <c r="E90" i="4"/>
  <c r="D90" i="4"/>
  <c r="AC90" i="4" s="1"/>
  <c r="C90" i="4"/>
  <c r="W89" i="4"/>
  <c r="N89" i="4"/>
  <c r="G89" i="4"/>
  <c r="E89" i="4"/>
  <c r="D89" i="4"/>
  <c r="AC89" i="4" s="1"/>
  <c r="C89" i="4"/>
  <c r="P89" i="4" s="1"/>
  <c r="Q89" i="4" s="1"/>
  <c r="R89" i="4" s="1"/>
  <c r="W88" i="4"/>
  <c r="N88" i="4"/>
  <c r="G88" i="4"/>
  <c r="E88" i="4"/>
  <c r="D88" i="4"/>
  <c r="AC88" i="4" s="1"/>
  <c r="C88" i="4"/>
  <c r="M88" i="4" s="1"/>
  <c r="W87" i="4"/>
  <c r="N87" i="4"/>
  <c r="G87" i="4"/>
  <c r="E87" i="4"/>
  <c r="D87" i="4"/>
  <c r="AC87" i="4" s="1"/>
  <c r="C87" i="4"/>
  <c r="M87" i="4" s="1"/>
  <c r="O87" i="4" s="1"/>
  <c r="W86" i="4"/>
  <c r="N86" i="4"/>
  <c r="G86" i="4"/>
  <c r="E86" i="4"/>
  <c r="D86" i="4"/>
  <c r="AC86" i="4" s="1"/>
  <c r="C86" i="4"/>
  <c r="P86" i="4" s="1"/>
  <c r="Q86" i="4" s="1"/>
  <c r="R86" i="4" s="1"/>
  <c r="W85" i="4"/>
  <c r="N85" i="4"/>
  <c r="G85" i="4"/>
  <c r="E85" i="4"/>
  <c r="D85" i="4"/>
  <c r="AC85" i="4" s="1"/>
  <c r="C85" i="4"/>
  <c r="P85" i="4" s="1"/>
  <c r="Q85" i="4" s="1"/>
  <c r="R85" i="4" s="1"/>
  <c r="W84" i="4"/>
  <c r="N84" i="4"/>
  <c r="G84" i="4"/>
  <c r="E84" i="4"/>
  <c r="D84" i="4"/>
  <c r="AC84" i="4" s="1"/>
  <c r="C84" i="4"/>
  <c r="P84" i="4" s="1"/>
  <c r="Q84" i="4" s="1"/>
  <c r="R84" i="4" s="1"/>
  <c r="W83" i="4"/>
  <c r="N83" i="4"/>
  <c r="G83" i="4"/>
  <c r="E83" i="4"/>
  <c r="D83" i="4"/>
  <c r="AC83" i="4" s="1"/>
  <c r="C83" i="4"/>
  <c r="M83" i="4" s="1"/>
  <c r="W82" i="4"/>
  <c r="N82" i="4"/>
  <c r="G82" i="4"/>
  <c r="E82" i="4"/>
  <c r="D82" i="4"/>
  <c r="AC82" i="4" s="1"/>
  <c r="C82" i="4"/>
  <c r="M82" i="4" s="1"/>
  <c r="W81" i="4"/>
  <c r="N81" i="4"/>
  <c r="G81" i="4"/>
  <c r="E81" i="4"/>
  <c r="D81" i="4"/>
  <c r="AC81" i="4" s="1"/>
  <c r="C81" i="4"/>
  <c r="M81" i="4" s="1"/>
  <c r="W80" i="4"/>
  <c r="N80" i="4"/>
  <c r="G80" i="4"/>
  <c r="E80" i="4"/>
  <c r="D80" i="4"/>
  <c r="AC80" i="4" s="1"/>
  <c r="C80" i="4"/>
  <c r="J80" i="4" s="1"/>
  <c r="K80" i="4" s="1"/>
  <c r="L80" i="4" s="1"/>
  <c r="W79" i="4"/>
  <c r="N79" i="4"/>
  <c r="G79" i="4"/>
  <c r="E79" i="4"/>
  <c r="D79" i="4"/>
  <c r="AC79" i="4" s="1"/>
  <c r="C79" i="4"/>
  <c r="F79" i="4" s="1"/>
  <c r="H79" i="4" s="1"/>
  <c r="I79" i="4" s="1"/>
  <c r="W78" i="4"/>
  <c r="N78" i="4"/>
  <c r="G78" i="4"/>
  <c r="E78" i="4"/>
  <c r="D78" i="4"/>
  <c r="AC78" i="4" s="1"/>
  <c r="C78" i="4"/>
  <c r="M78" i="4" s="1"/>
  <c r="W77" i="4"/>
  <c r="N77" i="4"/>
  <c r="G77" i="4"/>
  <c r="E77" i="4"/>
  <c r="D77" i="4"/>
  <c r="AC77" i="4" s="1"/>
  <c r="C77" i="4"/>
  <c r="M77" i="4" s="1"/>
  <c r="W76" i="4"/>
  <c r="N76" i="4"/>
  <c r="G76" i="4"/>
  <c r="E76" i="4"/>
  <c r="D76" i="4"/>
  <c r="AC76" i="4" s="1"/>
  <c r="C76" i="4"/>
  <c r="P76" i="4" s="1"/>
  <c r="Q76" i="4" s="1"/>
  <c r="R76" i="4" s="1"/>
  <c r="W75" i="4"/>
  <c r="N75" i="4"/>
  <c r="G75" i="4"/>
  <c r="E75" i="4"/>
  <c r="D75" i="4"/>
  <c r="AC75" i="4" s="1"/>
  <c r="C75" i="4"/>
  <c r="F75" i="4" s="1"/>
  <c r="H75" i="4" s="1"/>
  <c r="I75" i="4" s="1"/>
  <c r="W74" i="4"/>
  <c r="N74" i="4"/>
  <c r="G74" i="4"/>
  <c r="E74" i="4"/>
  <c r="D74" i="4"/>
  <c r="AC74" i="4" s="1"/>
  <c r="C74" i="4"/>
  <c r="J74" i="4" s="1"/>
  <c r="K74" i="4" s="1"/>
  <c r="L74" i="4" s="1"/>
  <c r="W73" i="4"/>
  <c r="N73" i="4"/>
  <c r="G73" i="4"/>
  <c r="E73" i="4"/>
  <c r="D73" i="4"/>
  <c r="AC73" i="4" s="1"/>
  <c r="C73" i="4"/>
  <c r="P73" i="4" s="1"/>
  <c r="Q73" i="4" s="1"/>
  <c r="R73" i="4" s="1"/>
  <c r="W72" i="4"/>
  <c r="N72" i="4"/>
  <c r="G72" i="4"/>
  <c r="E72" i="4"/>
  <c r="D72" i="4"/>
  <c r="AC72" i="4" s="1"/>
  <c r="C72" i="4"/>
  <c r="W71" i="4"/>
  <c r="N71" i="4"/>
  <c r="G71" i="4"/>
  <c r="E71" i="4"/>
  <c r="D71" i="4"/>
  <c r="AC71" i="4" s="1"/>
  <c r="C71" i="4"/>
  <c r="M71" i="4" s="1"/>
  <c r="W70" i="4"/>
  <c r="N70" i="4"/>
  <c r="G70" i="4"/>
  <c r="E70" i="4"/>
  <c r="D70" i="4"/>
  <c r="AC70" i="4" s="1"/>
  <c r="C70" i="4"/>
  <c r="W69" i="4"/>
  <c r="N69" i="4"/>
  <c r="G69" i="4"/>
  <c r="E69" i="4"/>
  <c r="D69" i="4"/>
  <c r="AC69" i="4" s="1"/>
  <c r="C69" i="4"/>
  <c r="J69" i="4" s="1"/>
  <c r="K69" i="4" s="1"/>
  <c r="L69" i="4" s="1"/>
  <c r="W68" i="4"/>
  <c r="N68" i="4"/>
  <c r="G68" i="4"/>
  <c r="E68" i="4"/>
  <c r="D68" i="4"/>
  <c r="AC68" i="4" s="1"/>
  <c r="C68" i="4"/>
  <c r="W67" i="4"/>
  <c r="N67" i="4"/>
  <c r="G67" i="4"/>
  <c r="E67" i="4"/>
  <c r="D67" i="4"/>
  <c r="AC67" i="4" s="1"/>
  <c r="C67" i="4"/>
  <c r="M67" i="4" s="1"/>
  <c r="W66" i="4"/>
  <c r="N66" i="4"/>
  <c r="G66" i="4"/>
  <c r="E66" i="4"/>
  <c r="D66" i="4"/>
  <c r="AC66" i="4" s="1"/>
  <c r="C66" i="4"/>
  <c r="P66" i="4" s="1"/>
  <c r="Q66" i="4" s="1"/>
  <c r="R66" i="4" s="1"/>
  <c r="W65" i="4"/>
  <c r="N65" i="4"/>
  <c r="G65" i="4"/>
  <c r="E65" i="4"/>
  <c r="D65" i="4"/>
  <c r="AC65" i="4" s="1"/>
  <c r="C65" i="4"/>
  <c r="P65" i="4" s="1"/>
  <c r="Q65" i="4" s="1"/>
  <c r="R65" i="4" s="1"/>
  <c r="W64" i="4"/>
  <c r="N64" i="4"/>
  <c r="G64" i="4"/>
  <c r="E64" i="4"/>
  <c r="D64" i="4"/>
  <c r="AC64" i="4" s="1"/>
  <c r="C64" i="4"/>
  <c r="P64" i="4" s="1"/>
  <c r="Q64" i="4" s="1"/>
  <c r="R64" i="4" s="1"/>
  <c r="W63" i="4"/>
  <c r="N63" i="4"/>
  <c r="G63" i="4"/>
  <c r="E63" i="4"/>
  <c r="D63" i="4"/>
  <c r="AC63" i="4" s="1"/>
  <c r="C63" i="4"/>
  <c r="P63" i="4" s="1"/>
  <c r="Q63" i="4" s="1"/>
  <c r="R63" i="4" s="1"/>
  <c r="W62" i="4"/>
  <c r="N62" i="4"/>
  <c r="G62" i="4"/>
  <c r="E62" i="4"/>
  <c r="D62" i="4"/>
  <c r="AC62" i="4" s="1"/>
  <c r="C62" i="4"/>
  <c r="M62" i="4" s="1"/>
  <c r="W61" i="4"/>
  <c r="N61" i="4"/>
  <c r="G61" i="4"/>
  <c r="E61" i="4"/>
  <c r="D61" i="4"/>
  <c r="AC61" i="4" s="1"/>
  <c r="C61" i="4"/>
  <c r="M61" i="4" s="1"/>
  <c r="W60" i="4"/>
  <c r="N60" i="4"/>
  <c r="G60" i="4"/>
  <c r="E60" i="4"/>
  <c r="D60" i="4"/>
  <c r="AC60" i="4" s="1"/>
  <c r="C60" i="4"/>
  <c r="P60" i="4" s="1"/>
  <c r="Q60" i="4" s="1"/>
  <c r="R60" i="4" s="1"/>
  <c r="W59" i="4"/>
  <c r="N59" i="4"/>
  <c r="G59" i="4"/>
  <c r="E59" i="4"/>
  <c r="D59" i="4"/>
  <c r="AC59" i="4" s="1"/>
  <c r="C59" i="4"/>
  <c r="F59" i="4" s="1"/>
  <c r="H59" i="4" s="1"/>
  <c r="I59" i="4" s="1"/>
  <c r="W58" i="4"/>
  <c r="N58" i="4"/>
  <c r="G58" i="4"/>
  <c r="E58" i="4"/>
  <c r="D58" i="4"/>
  <c r="AC58" i="4" s="1"/>
  <c r="C58" i="4"/>
  <c r="F58" i="4" s="1"/>
  <c r="H58" i="4" s="1"/>
  <c r="I58" i="4" s="1"/>
  <c r="W57" i="4"/>
  <c r="N57" i="4"/>
  <c r="G57" i="4"/>
  <c r="E57" i="4"/>
  <c r="D57" i="4"/>
  <c r="AC57" i="4" s="1"/>
  <c r="C57" i="4"/>
  <c r="P57" i="4" s="1"/>
  <c r="Q57" i="4" s="1"/>
  <c r="R57" i="4" s="1"/>
  <c r="W56" i="4"/>
  <c r="N56" i="4"/>
  <c r="G56" i="4"/>
  <c r="E56" i="4"/>
  <c r="D56" i="4"/>
  <c r="AC56" i="4" s="1"/>
  <c r="C56" i="4"/>
  <c r="P56" i="4" s="1"/>
  <c r="Q56" i="4" s="1"/>
  <c r="R56" i="4" s="1"/>
  <c r="W55" i="4"/>
  <c r="N55" i="4"/>
  <c r="G55" i="4"/>
  <c r="E55" i="4"/>
  <c r="D55" i="4"/>
  <c r="AC55" i="4" s="1"/>
  <c r="C55" i="4"/>
  <c r="P55" i="4" s="1"/>
  <c r="Q55" i="4" s="1"/>
  <c r="R55" i="4" s="1"/>
  <c r="W54" i="4"/>
  <c r="N54" i="4"/>
  <c r="G54" i="4"/>
  <c r="E54" i="4"/>
  <c r="D54" i="4"/>
  <c r="AC54" i="4" s="1"/>
  <c r="C54" i="4"/>
  <c r="M54" i="4" s="1"/>
  <c r="W53" i="4"/>
  <c r="N53" i="4"/>
  <c r="G53" i="4"/>
  <c r="E53" i="4"/>
  <c r="D53" i="4"/>
  <c r="AC53" i="4" s="1"/>
  <c r="C53" i="4"/>
  <c r="M53" i="4" s="1"/>
  <c r="W52" i="4"/>
  <c r="N52" i="4"/>
  <c r="G52" i="4"/>
  <c r="E52" i="4"/>
  <c r="D52" i="4"/>
  <c r="AC52" i="4" s="1"/>
  <c r="C52" i="4"/>
  <c r="P52" i="4" s="1"/>
  <c r="Q52" i="4" s="1"/>
  <c r="R52" i="4" s="1"/>
  <c r="W51" i="4"/>
  <c r="N51" i="4"/>
  <c r="G51" i="4"/>
  <c r="E51" i="4"/>
  <c r="D51" i="4"/>
  <c r="AC51" i="4" s="1"/>
  <c r="C51" i="4"/>
  <c r="M51" i="4" s="1"/>
  <c r="W50" i="4"/>
  <c r="N50" i="4"/>
  <c r="G50" i="4"/>
  <c r="E50" i="4"/>
  <c r="D50" i="4"/>
  <c r="AC50" i="4" s="1"/>
  <c r="C50" i="4"/>
  <c r="P50" i="4" s="1"/>
  <c r="Q50" i="4" s="1"/>
  <c r="R50" i="4" s="1"/>
  <c r="W49" i="4"/>
  <c r="N49" i="4"/>
  <c r="G49" i="4"/>
  <c r="E49" i="4"/>
  <c r="D49" i="4"/>
  <c r="AC49" i="4" s="1"/>
  <c r="C49" i="4"/>
  <c r="F49" i="4" s="1"/>
  <c r="H49" i="4" s="1"/>
  <c r="I49" i="4" s="1"/>
  <c r="W48" i="4"/>
  <c r="N48" i="4"/>
  <c r="G48" i="4"/>
  <c r="E48" i="4"/>
  <c r="D48" i="4"/>
  <c r="AC48" i="4" s="1"/>
  <c r="C48" i="4"/>
  <c r="F48" i="4" s="1"/>
  <c r="H48" i="4" s="1"/>
  <c r="I48" i="4" s="1"/>
  <c r="W47" i="4"/>
  <c r="N47" i="4"/>
  <c r="G47" i="4"/>
  <c r="E47" i="4"/>
  <c r="D47" i="4"/>
  <c r="AC47" i="4" s="1"/>
  <c r="C47" i="4"/>
  <c r="M47" i="4" s="1"/>
  <c r="W46" i="4"/>
  <c r="N46" i="4"/>
  <c r="G46" i="4"/>
  <c r="E46" i="4"/>
  <c r="D46" i="4"/>
  <c r="AC46" i="4" s="1"/>
  <c r="C46" i="4"/>
  <c r="P46" i="4" s="1"/>
  <c r="Q46" i="4" s="1"/>
  <c r="R46" i="4" s="1"/>
  <c r="W45" i="4"/>
  <c r="N45" i="4"/>
  <c r="G45" i="4"/>
  <c r="E45" i="4"/>
  <c r="D45" i="4"/>
  <c r="AC45" i="4" s="1"/>
  <c r="C45" i="4"/>
  <c r="P45" i="4" s="1"/>
  <c r="Q45" i="4" s="1"/>
  <c r="R45" i="4" s="1"/>
  <c r="W44" i="4"/>
  <c r="N44" i="4"/>
  <c r="G44" i="4"/>
  <c r="E44" i="4"/>
  <c r="D44" i="4"/>
  <c r="AC44" i="4" s="1"/>
  <c r="C44" i="4"/>
  <c r="M44" i="4" s="1"/>
  <c r="W43" i="4"/>
  <c r="N43" i="4"/>
  <c r="G43" i="4"/>
  <c r="E43" i="4"/>
  <c r="D43" i="4"/>
  <c r="AC43" i="4" s="1"/>
  <c r="C43" i="4"/>
  <c r="M43" i="4" s="1"/>
  <c r="W42" i="4"/>
  <c r="N42" i="4"/>
  <c r="G42" i="4"/>
  <c r="E42" i="4"/>
  <c r="D42" i="4"/>
  <c r="AC42" i="4" s="1"/>
  <c r="C42" i="4"/>
  <c r="P42" i="4" s="1"/>
  <c r="Q42" i="4" s="1"/>
  <c r="R42" i="4" s="1"/>
  <c r="W41" i="4"/>
  <c r="N41" i="4"/>
  <c r="G41" i="4"/>
  <c r="E41" i="4"/>
  <c r="D41" i="4"/>
  <c r="AC41" i="4" s="1"/>
  <c r="C41" i="4"/>
  <c r="M41" i="4" s="1"/>
  <c r="W40" i="4"/>
  <c r="N40" i="4"/>
  <c r="G40" i="4"/>
  <c r="E40" i="4"/>
  <c r="D40" i="4"/>
  <c r="AC40" i="4" s="1"/>
  <c r="C40" i="4"/>
  <c r="P40" i="4" s="1"/>
  <c r="Q40" i="4" s="1"/>
  <c r="R40" i="4" s="1"/>
  <c r="W39" i="4"/>
  <c r="N39" i="4"/>
  <c r="G39" i="4"/>
  <c r="E39" i="4"/>
  <c r="D39" i="4"/>
  <c r="AC39" i="4" s="1"/>
  <c r="C39" i="4"/>
  <c r="F39" i="4" s="1"/>
  <c r="H39" i="4" s="1"/>
  <c r="I39" i="4" s="1"/>
  <c r="W38" i="4"/>
  <c r="N38" i="4"/>
  <c r="G38" i="4"/>
  <c r="E38" i="4"/>
  <c r="D38" i="4"/>
  <c r="AC38" i="4" s="1"/>
  <c r="C38" i="4"/>
  <c r="F38" i="4" s="1"/>
  <c r="H38" i="4" s="1"/>
  <c r="I38" i="4" s="1"/>
  <c r="W37" i="4"/>
  <c r="N37" i="4"/>
  <c r="G37" i="4"/>
  <c r="E37" i="4"/>
  <c r="D37" i="4"/>
  <c r="AC37" i="4" s="1"/>
  <c r="C37" i="4"/>
  <c r="M37" i="4" s="1"/>
  <c r="AG36" i="4"/>
  <c r="X36" i="4"/>
  <c r="W36" i="4"/>
  <c r="N36" i="4"/>
  <c r="G36" i="4"/>
  <c r="E36" i="4"/>
  <c r="D36" i="4"/>
  <c r="AC36" i="4" s="1"/>
  <c r="C36" i="4"/>
  <c r="P36" i="4" s="1"/>
  <c r="Q36" i="4" s="1"/>
  <c r="R36" i="4" s="1"/>
  <c r="C28" i="4"/>
  <c r="G136" i="3"/>
  <c r="E136" i="3"/>
  <c r="D136" i="3"/>
  <c r="C136" i="3"/>
  <c r="P136" i="3" s="1"/>
  <c r="Q136" i="3" s="1"/>
  <c r="R136" i="3" s="1"/>
  <c r="G135" i="3"/>
  <c r="E135" i="3"/>
  <c r="D135" i="3"/>
  <c r="C135" i="3"/>
  <c r="J135" i="3" s="1"/>
  <c r="K135" i="3" s="1"/>
  <c r="L135" i="3" s="1"/>
  <c r="G134" i="3"/>
  <c r="E134" i="3"/>
  <c r="D134" i="3"/>
  <c r="C134" i="3"/>
  <c r="J134" i="3" s="1"/>
  <c r="K134" i="3" s="1"/>
  <c r="L134" i="3" s="1"/>
  <c r="N133" i="3"/>
  <c r="G133" i="3"/>
  <c r="E133" i="3"/>
  <c r="D133" i="3"/>
  <c r="C133" i="3"/>
  <c r="F133" i="3" s="1"/>
  <c r="H133" i="3" s="1"/>
  <c r="I133" i="3" s="1"/>
  <c r="G132" i="3"/>
  <c r="E132" i="3"/>
  <c r="D132" i="3"/>
  <c r="C132" i="3"/>
  <c r="M132" i="3" s="1"/>
  <c r="O132" i="3" s="1"/>
  <c r="G131" i="3"/>
  <c r="E131" i="3"/>
  <c r="D131" i="3"/>
  <c r="C131" i="3"/>
  <c r="M131" i="3" s="1"/>
  <c r="O131" i="3" s="1"/>
  <c r="G130" i="3"/>
  <c r="E130" i="3"/>
  <c r="D130" i="3"/>
  <c r="C130" i="3"/>
  <c r="F130" i="3" s="1"/>
  <c r="H130" i="3" s="1"/>
  <c r="I130" i="3" s="1"/>
  <c r="G129" i="3"/>
  <c r="E129" i="3"/>
  <c r="D129" i="3"/>
  <c r="C129" i="3"/>
  <c r="M129" i="3" s="1"/>
  <c r="O129" i="3" s="1"/>
  <c r="G128" i="3"/>
  <c r="E128" i="3"/>
  <c r="D128" i="3"/>
  <c r="C128" i="3"/>
  <c r="F128" i="3" s="1"/>
  <c r="H128" i="3" s="1"/>
  <c r="I128" i="3" s="1"/>
  <c r="G127" i="3"/>
  <c r="E127" i="3"/>
  <c r="D127" i="3"/>
  <c r="C127" i="3"/>
  <c r="M127" i="3" s="1"/>
  <c r="O127" i="3" s="1"/>
  <c r="G126" i="3"/>
  <c r="E126" i="3"/>
  <c r="D126" i="3"/>
  <c r="C126" i="3"/>
  <c r="F126" i="3" s="1"/>
  <c r="H126" i="3" s="1"/>
  <c r="I126" i="3" s="1"/>
  <c r="G125" i="3"/>
  <c r="E125" i="3"/>
  <c r="D125" i="3"/>
  <c r="C125" i="3"/>
  <c r="P125" i="3" s="1"/>
  <c r="Q125" i="3" s="1"/>
  <c r="R125" i="3" s="1"/>
  <c r="G124" i="3"/>
  <c r="E124" i="3"/>
  <c r="D124" i="3"/>
  <c r="C124" i="3"/>
  <c r="P124" i="3" s="1"/>
  <c r="Q124" i="3" s="1"/>
  <c r="R124" i="3" s="1"/>
  <c r="G123" i="3"/>
  <c r="E123" i="3"/>
  <c r="D123" i="3"/>
  <c r="C123" i="3"/>
  <c r="P123" i="3" s="1"/>
  <c r="Q123" i="3" s="1"/>
  <c r="R123" i="3" s="1"/>
  <c r="G122" i="3"/>
  <c r="E122" i="3"/>
  <c r="D122" i="3"/>
  <c r="C122" i="3"/>
  <c r="M122" i="3" s="1"/>
  <c r="O122" i="3" s="1"/>
  <c r="G121" i="3"/>
  <c r="E121" i="3"/>
  <c r="D121" i="3"/>
  <c r="C121" i="3"/>
  <c r="P121" i="3" s="1"/>
  <c r="Q121" i="3" s="1"/>
  <c r="R121" i="3" s="1"/>
  <c r="G120" i="3"/>
  <c r="E120" i="3"/>
  <c r="D120" i="3"/>
  <c r="C120" i="3"/>
  <c r="P120" i="3" s="1"/>
  <c r="Q120" i="3" s="1"/>
  <c r="R120" i="3" s="1"/>
  <c r="G119" i="3"/>
  <c r="E119" i="3"/>
  <c r="D119" i="3"/>
  <c r="C119" i="3"/>
  <c r="F119" i="3" s="1"/>
  <c r="H119" i="3" s="1"/>
  <c r="I119" i="3" s="1"/>
  <c r="G118" i="3"/>
  <c r="E118" i="3"/>
  <c r="D118" i="3"/>
  <c r="C118" i="3"/>
  <c r="G117" i="3"/>
  <c r="E117" i="3"/>
  <c r="D117" i="3"/>
  <c r="C117" i="3"/>
  <c r="P117" i="3" s="1"/>
  <c r="Q117" i="3" s="1"/>
  <c r="R117" i="3" s="1"/>
  <c r="G116" i="3"/>
  <c r="E116" i="3"/>
  <c r="D116" i="3"/>
  <c r="C116" i="3"/>
  <c r="P116" i="3" s="1"/>
  <c r="Q116" i="3" s="1"/>
  <c r="R116" i="3" s="1"/>
  <c r="G115" i="3"/>
  <c r="E115" i="3"/>
  <c r="D115" i="3"/>
  <c r="C115" i="3"/>
  <c r="P115" i="3" s="1"/>
  <c r="Q115" i="3" s="1"/>
  <c r="R115" i="3" s="1"/>
  <c r="G114" i="3"/>
  <c r="E114" i="3"/>
  <c r="D114" i="3"/>
  <c r="C114" i="3"/>
  <c r="J114" i="3" s="1"/>
  <c r="K114" i="3" s="1"/>
  <c r="L114" i="3" s="1"/>
  <c r="G113" i="3"/>
  <c r="E113" i="3"/>
  <c r="D113" i="3"/>
  <c r="C113" i="3"/>
  <c r="M113" i="3" s="1"/>
  <c r="O113" i="3" s="1"/>
  <c r="G112" i="3"/>
  <c r="E112" i="3"/>
  <c r="D112" i="3"/>
  <c r="C112" i="3"/>
  <c r="F112" i="3" s="1"/>
  <c r="H112" i="3" s="1"/>
  <c r="I112" i="3" s="1"/>
  <c r="G111" i="3"/>
  <c r="E111" i="3"/>
  <c r="D111" i="3"/>
  <c r="C111" i="3"/>
  <c r="P111" i="3" s="1"/>
  <c r="Q111" i="3" s="1"/>
  <c r="R111" i="3" s="1"/>
  <c r="G110" i="3"/>
  <c r="E110" i="3"/>
  <c r="D110" i="3"/>
  <c r="C110" i="3"/>
  <c r="M110" i="3" s="1"/>
  <c r="O110" i="3" s="1"/>
  <c r="G109" i="3"/>
  <c r="E109" i="3"/>
  <c r="D109" i="3"/>
  <c r="C109" i="3"/>
  <c r="M109" i="3" s="1"/>
  <c r="O109" i="3" s="1"/>
  <c r="G108" i="3"/>
  <c r="E108" i="3"/>
  <c r="D108" i="3"/>
  <c r="C108" i="3"/>
  <c r="P108" i="3" s="1"/>
  <c r="Q108" i="3" s="1"/>
  <c r="R108" i="3" s="1"/>
  <c r="G107" i="3"/>
  <c r="E107" i="3"/>
  <c r="D107" i="3"/>
  <c r="C107" i="3"/>
  <c r="F107" i="3" s="1"/>
  <c r="H107" i="3" s="1"/>
  <c r="I107" i="3" s="1"/>
  <c r="G106" i="3"/>
  <c r="E106" i="3"/>
  <c r="D106" i="3"/>
  <c r="AC106" i="3" s="1"/>
  <c r="C106" i="3"/>
  <c r="J106" i="3" s="1"/>
  <c r="K106" i="3" s="1"/>
  <c r="L106" i="3" s="1"/>
  <c r="G105" i="3"/>
  <c r="E105" i="3"/>
  <c r="D105" i="3"/>
  <c r="AC105" i="3" s="1"/>
  <c r="C105" i="3"/>
  <c r="F105" i="3" s="1"/>
  <c r="H105" i="3" s="1"/>
  <c r="I105" i="3" s="1"/>
  <c r="G104" i="3"/>
  <c r="E104" i="3"/>
  <c r="D104" i="3"/>
  <c r="AC104" i="3" s="1"/>
  <c r="C104" i="3"/>
  <c r="P104" i="3" s="1"/>
  <c r="Q104" i="3" s="1"/>
  <c r="R104" i="3" s="1"/>
  <c r="G103" i="3"/>
  <c r="E103" i="3"/>
  <c r="D103" i="3"/>
  <c r="AC103" i="3" s="1"/>
  <c r="C103" i="3"/>
  <c r="J103" i="3" s="1"/>
  <c r="K103" i="3" s="1"/>
  <c r="L103" i="3" s="1"/>
  <c r="G102" i="3"/>
  <c r="E102" i="3"/>
  <c r="D102" i="3"/>
  <c r="AC102" i="3" s="1"/>
  <c r="C102" i="3"/>
  <c r="G101" i="3"/>
  <c r="E101" i="3"/>
  <c r="D101" i="3"/>
  <c r="AC101" i="3" s="1"/>
  <c r="C101" i="3"/>
  <c r="F101" i="3" s="1"/>
  <c r="H101" i="3" s="1"/>
  <c r="I101" i="3" s="1"/>
  <c r="G100" i="3"/>
  <c r="E100" i="3"/>
  <c r="D100" i="3"/>
  <c r="AC100" i="3" s="1"/>
  <c r="C100" i="3"/>
  <c r="P100" i="3" s="1"/>
  <c r="Q100" i="3" s="1"/>
  <c r="R100" i="3" s="1"/>
  <c r="G99" i="3"/>
  <c r="E99" i="3"/>
  <c r="D99" i="3"/>
  <c r="AC99" i="3" s="1"/>
  <c r="C99" i="3"/>
  <c r="F99" i="3" s="1"/>
  <c r="H99" i="3" s="1"/>
  <c r="I99" i="3" s="1"/>
  <c r="G98" i="3"/>
  <c r="E98" i="3"/>
  <c r="D98" i="3"/>
  <c r="AC98" i="3" s="1"/>
  <c r="C98" i="3"/>
  <c r="M98" i="3" s="1"/>
  <c r="O98" i="3" s="1"/>
  <c r="W97" i="3"/>
  <c r="G97" i="3"/>
  <c r="E97" i="3"/>
  <c r="D97" i="3"/>
  <c r="AC97" i="3" s="1"/>
  <c r="C97" i="3"/>
  <c r="W96" i="3"/>
  <c r="G96" i="3"/>
  <c r="E96" i="3"/>
  <c r="D96" i="3"/>
  <c r="AC96" i="3" s="1"/>
  <c r="C96" i="3"/>
  <c r="P96" i="3" s="1"/>
  <c r="Q96" i="3" s="1"/>
  <c r="R96" i="3" s="1"/>
  <c r="W95" i="3"/>
  <c r="G95" i="3"/>
  <c r="E95" i="3"/>
  <c r="D95" i="3"/>
  <c r="AC95" i="3" s="1"/>
  <c r="C95" i="3"/>
  <c r="W94" i="3"/>
  <c r="G94" i="3"/>
  <c r="E94" i="3"/>
  <c r="D94" i="3"/>
  <c r="AC94" i="3" s="1"/>
  <c r="C94" i="3"/>
  <c r="W93" i="3"/>
  <c r="G93" i="3"/>
  <c r="E93" i="3"/>
  <c r="D93" i="3"/>
  <c r="AC93" i="3" s="1"/>
  <c r="C93" i="3"/>
  <c r="F93" i="3" s="1"/>
  <c r="H93" i="3" s="1"/>
  <c r="I93" i="3" s="1"/>
  <c r="W92" i="3"/>
  <c r="G92" i="3"/>
  <c r="E92" i="3"/>
  <c r="D92" i="3"/>
  <c r="AC92" i="3" s="1"/>
  <c r="C92" i="3"/>
  <c r="M92" i="3" s="1"/>
  <c r="O92" i="3" s="1"/>
  <c r="W91" i="3"/>
  <c r="G91" i="3"/>
  <c r="E91" i="3"/>
  <c r="D91" i="3"/>
  <c r="AC91" i="3" s="1"/>
  <c r="C91" i="3"/>
  <c r="P91" i="3" s="1"/>
  <c r="Q91" i="3" s="1"/>
  <c r="R91" i="3" s="1"/>
  <c r="W90" i="3"/>
  <c r="G90" i="3"/>
  <c r="E90" i="3"/>
  <c r="D90" i="3"/>
  <c r="AC90" i="3" s="1"/>
  <c r="C90" i="3"/>
  <c r="F90" i="3" s="1"/>
  <c r="H90" i="3" s="1"/>
  <c r="I90" i="3" s="1"/>
  <c r="W89" i="3"/>
  <c r="G89" i="3"/>
  <c r="E89" i="3"/>
  <c r="D89" i="3"/>
  <c r="AC89" i="3" s="1"/>
  <c r="C89" i="3"/>
  <c r="J89" i="3" s="1"/>
  <c r="K89" i="3" s="1"/>
  <c r="L89" i="3" s="1"/>
  <c r="W88" i="3"/>
  <c r="G88" i="3"/>
  <c r="E88" i="3"/>
  <c r="D88" i="3"/>
  <c r="AC88" i="3" s="1"/>
  <c r="C88" i="3"/>
  <c r="W87" i="3"/>
  <c r="G87" i="3"/>
  <c r="E87" i="3"/>
  <c r="D87" i="3"/>
  <c r="AC87" i="3" s="1"/>
  <c r="C87" i="3"/>
  <c r="J87" i="3" s="1"/>
  <c r="K87" i="3" s="1"/>
  <c r="L87" i="3" s="1"/>
  <c r="W86" i="3"/>
  <c r="G86" i="3"/>
  <c r="E86" i="3"/>
  <c r="D86" i="3"/>
  <c r="AC86" i="3" s="1"/>
  <c r="C86" i="3"/>
  <c r="M86" i="3" s="1"/>
  <c r="O86" i="3" s="1"/>
  <c r="W85" i="3"/>
  <c r="G85" i="3"/>
  <c r="E85" i="3"/>
  <c r="D85" i="3"/>
  <c r="AC85" i="3" s="1"/>
  <c r="C85" i="3"/>
  <c r="P85" i="3" s="1"/>
  <c r="Q85" i="3" s="1"/>
  <c r="R85" i="3" s="1"/>
  <c r="W84" i="3"/>
  <c r="G84" i="3"/>
  <c r="E84" i="3"/>
  <c r="D84" i="3"/>
  <c r="AC84" i="3" s="1"/>
  <c r="C84" i="3"/>
  <c r="W83" i="3"/>
  <c r="G83" i="3"/>
  <c r="E83" i="3"/>
  <c r="D83" i="3"/>
  <c r="AC83" i="3" s="1"/>
  <c r="C83" i="3"/>
  <c r="W82" i="3"/>
  <c r="G82" i="3"/>
  <c r="E82" i="3"/>
  <c r="D82" i="3"/>
  <c r="AC82" i="3" s="1"/>
  <c r="C82" i="3"/>
  <c r="P82" i="3" s="1"/>
  <c r="Q82" i="3" s="1"/>
  <c r="R82" i="3" s="1"/>
  <c r="W81" i="3"/>
  <c r="G81" i="3"/>
  <c r="E81" i="3"/>
  <c r="D81" i="3"/>
  <c r="AC81" i="3" s="1"/>
  <c r="C81" i="3"/>
  <c r="F81" i="3" s="1"/>
  <c r="H81" i="3" s="1"/>
  <c r="I81" i="3" s="1"/>
  <c r="W80" i="3"/>
  <c r="G80" i="3"/>
  <c r="E80" i="3"/>
  <c r="D80" i="3"/>
  <c r="AC80" i="3" s="1"/>
  <c r="C80" i="3"/>
  <c r="P80" i="3" s="1"/>
  <c r="Q80" i="3" s="1"/>
  <c r="R80" i="3" s="1"/>
  <c r="W79" i="3"/>
  <c r="G79" i="3"/>
  <c r="E79" i="3"/>
  <c r="D79" i="3"/>
  <c r="AC79" i="3" s="1"/>
  <c r="C79" i="3"/>
  <c r="P79" i="3" s="1"/>
  <c r="Q79" i="3" s="1"/>
  <c r="R79" i="3" s="1"/>
  <c r="W78" i="3"/>
  <c r="G78" i="3"/>
  <c r="E78" i="3"/>
  <c r="D78" i="3"/>
  <c r="AC78" i="3" s="1"/>
  <c r="C78" i="3"/>
  <c r="W77" i="3"/>
  <c r="G77" i="3"/>
  <c r="E77" i="3"/>
  <c r="D77" i="3"/>
  <c r="AC77" i="3" s="1"/>
  <c r="C77" i="3"/>
  <c r="M77" i="3" s="1"/>
  <c r="W76" i="3"/>
  <c r="G76" i="3"/>
  <c r="E76" i="3"/>
  <c r="D76" i="3"/>
  <c r="AC76" i="3" s="1"/>
  <c r="C76" i="3"/>
  <c r="J76" i="3" s="1"/>
  <c r="K76" i="3" s="1"/>
  <c r="L76" i="3" s="1"/>
  <c r="W75" i="3"/>
  <c r="G75" i="3"/>
  <c r="E75" i="3"/>
  <c r="D75" i="3"/>
  <c r="AC75" i="3" s="1"/>
  <c r="C75" i="3"/>
  <c r="F75" i="3" s="1"/>
  <c r="H75" i="3" s="1"/>
  <c r="I75" i="3" s="1"/>
  <c r="W74" i="3"/>
  <c r="G74" i="3"/>
  <c r="E74" i="3"/>
  <c r="D74" i="3"/>
  <c r="AC74" i="3" s="1"/>
  <c r="C74" i="3"/>
  <c r="M74" i="3" s="1"/>
  <c r="W73" i="3"/>
  <c r="G73" i="3"/>
  <c r="E73" i="3"/>
  <c r="D73" i="3"/>
  <c r="AC73" i="3" s="1"/>
  <c r="C73" i="3"/>
  <c r="J73" i="3" s="1"/>
  <c r="K73" i="3" s="1"/>
  <c r="L73" i="3" s="1"/>
  <c r="W72" i="3"/>
  <c r="G72" i="3"/>
  <c r="E72" i="3"/>
  <c r="D72" i="3"/>
  <c r="AC72" i="3" s="1"/>
  <c r="C72" i="3"/>
  <c r="M72" i="3" s="1"/>
  <c r="W71" i="3"/>
  <c r="G71" i="3"/>
  <c r="E71" i="3"/>
  <c r="D71" i="3"/>
  <c r="AC71" i="3" s="1"/>
  <c r="C71" i="3"/>
  <c r="P71" i="3" s="1"/>
  <c r="Q71" i="3" s="1"/>
  <c r="R71" i="3" s="1"/>
  <c r="W70" i="3"/>
  <c r="G70" i="3"/>
  <c r="E70" i="3"/>
  <c r="D70" i="3"/>
  <c r="AC70" i="3" s="1"/>
  <c r="C70" i="3"/>
  <c r="W69" i="3"/>
  <c r="G69" i="3"/>
  <c r="E69" i="3"/>
  <c r="D69" i="3"/>
  <c r="AC69" i="3" s="1"/>
  <c r="C69" i="3"/>
  <c r="P69" i="3" s="1"/>
  <c r="Q69" i="3" s="1"/>
  <c r="R69" i="3" s="1"/>
  <c r="W68" i="3"/>
  <c r="G68" i="3"/>
  <c r="E68" i="3"/>
  <c r="D68" i="3"/>
  <c r="AC68" i="3" s="1"/>
  <c r="C68" i="3"/>
  <c r="P68" i="3" s="1"/>
  <c r="Q68" i="3" s="1"/>
  <c r="R68" i="3" s="1"/>
  <c r="W67" i="3"/>
  <c r="G67" i="3"/>
  <c r="E67" i="3"/>
  <c r="D67" i="3"/>
  <c r="AC67" i="3" s="1"/>
  <c r="C67" i="3"/>
  <c r="M67" i="3" s="1"/>
  <c r="W66" i="3"/>
  <c r="G66" i="3"/>
  <c r="E66" i="3"/>
  <c r="D66" i="3"/>
  <c r="AC66" i="3" s="1"/>
  <c r="C66" i="3"/>
  <c r="J66" i="3" s="1"/>
  <c r="K66" i="3" s="1"/>
  <c r="L66" i="3" s="1"/>
  <c r="W65" i="3"/>
  <c r="G65" i="3"/>
  <c r="E65" i="3"/>
  <c r="D65" i="3"/>
  <c r="AC65" i="3" s="1"/>
  <c r="C65" i="3"/>
  <c r="P65" i="3" s="1"/>
  <c r="Q65" i="3" s="1"/>
  <c r="R65" i="3" s="1"/>
  <c r="W64" i="3"/>
  <c r="G64" i="3"/>
  <c r="E64" i="3"/>
  <c r="D64" i="3"/>
  <c r="AC64" i="3" s="1"/>
  <c r="C64" i="3"/>
  <c r="P64" i="3" s="1"/>
  <c r="Q64" i="3" s="1"/>
  <c r="R64" i="3" s="1"/>
  <c r="W63" i="3"/>
  <c r="G63" i="3"/>
  <c r="E63" i="3"/>
  <c r="D63" i="3"/>
  <c r="AC63" i="3" s="1"/>
  <c r="C63" i="3"/>
  <c r="P63" i="3" s="1"/>
  <c r="Q63" i="3" s="1"/>
  <c r="R63" i="3" s="1"/>
  <c r="W62" i="3"/>
  <c r="G62" i="3"/>
  <c r="E62" i="3"/>
  <c r="D62" i="3"/>
  <c r="AC62" i="3" s="1"/>
  <c r="C62" i="3"/>
  <c r="M62" i="3" s="1"/>
  <c r="W61" i="3"/>
  <c r="G61" i="3"/>
  <c r="E61" i="3"/>
  <c r="D61" i="3"/>
  <c r="AC61" i="3" s="1"/>
  <c r="C61" i="3"/>
  <c r="J61" i="3" s="1"/>
  <c r="K61" i="3" s="1"/>
  <c r="L61" i="3" s="1"/>
  <c r="W60" i="3"/>
  <c r="G60" i="3"/>
  <c r="E60" i="3"/>
  <c r="D60" i="3"/>
  <c r="AC60" i="3" s="1"/>
  <c r="C60" i="3"/>
  <c r="F60" i="3" s="1"/>
  <c r="H60" i="3" s="1"/>
  <c r="I60" i="3" s="1"/>
  <c r="W59" i="3"/>
  <c r="G59" i="3"/>
  <c r="E59" i="3"/>
  <c r="D59" i="3"/>
  <c r="AC59" i="3" s="1"/>
  <c r="C59" i="3"/>
  <c r="P59" i="3" s="1"/>
  <c r="Q59" i="3" s="1"/>
  <c r="R59" i="3" s="1"/>
  <c r="W58" i="3"/>
  <c r="G58" i="3"/>
  <c r="E58" i="3"/>
  <c r="D58" i="3"/>
  <c r="AC58" i="3" s="1"/>
  <c r="C58" i="3"/>
  <c r="W57" i="3"/>
  <c r="G57" i="3"/>
  <c r="E57" i="3"/>
  <c r="D57" i="3"/>
  <c r="AC57" i="3" s="1"/>
  <c r="C57" i="3"/>
  <c r="P57" i="3" s="1"/>
  <c r="Q57" i="3" s="1"/>
  <c r="R57" i="3" s="1"/>
  <c r="W56" i="3"/>
  <c r="G56" i="3"/>
  <c r="E56" i="3"/>
  <c r="D56" i="3"/>
  <c r="AC56" i="3" s="1"/>
  <c r="C56" i="3"/>
  <c r="P56" i="3" s="1"/>
  <c r="Q56" i="3" s="1"/>
  <c r="R56" i="3" s="1"/>
  <c r="W55" i="3"/>
  <c r="G55" i="3"/>
  <c r="E55" i="3"/>
  <c r="D55" i="3"/>
  <c r="AC55" i="3" s="1"/>
  <c r="C55" i="3"/>
  <c r="M55" i="3" s="1"/>
  <c r="W54" i="3"/>
  <c r="G54" i="3"/>
  <c r="E54" i="3"/>
  <c r="D54" i="3"/>
  <c r="AC54" i="3" s="1"/>
  <c r="C54" i="3"/>
  <c r="P54" i="3" s="1"/>
  <c r="Q54" i="3" s="1"/>
  <c r="R54" i="3" s="1"/>
  <c r="W53" i="3"/>
  <c r="G53" i="3"/>
  <c r="E53" i="3"/>
  <c r="D53" i="3"/>
  <c r="AC53" i="3" s="1"/>
  <c r="C53" i="3"/>
  <c r="W52" i="3"/>
  <c r="G52" i="3"/>
  <c r="E52" i="3"/>
  <c r="D52" i="3"/>
  <c r="AC52" i="3" s="1"/>
  <c r="C52" i="3"/>
  <c r="M52" i="3" s="1"/>
  <c r="W51" i="3"/>
  <c r="G51" i="3"/>
  <c r="E51" i="3"/>
  <c r="D51" i="3"/>
  <c r="AC51" i="3" s="1"/>
  <c r="C51" i="3"/>
  <c r="W50" i="3"/>
  <c r="G50" i="3"/>
  <c r="E50" i="3"/>
  <c r="D50" i="3"/>
  <c r="AC50" i="3" s="1"/>
  <c r="C50" i="3"/>
  <c r="W49" i="3"/>
  <c r="G49" i="3"/>
  <c r="E49" i="3"/>
  <c r="D49" i="3"/>
  <c r="AC49" i="3" s="1"/>
  <c r="C49" i="3"/>
  <c r="J49" i="3" s="1"/>
  <c r="K49" i="3" s="1"/>
  <c r="L49" i="3" s="1"/>
  <c r="W48" i="3"/>
  <c r="G48" i="3"/>
  <c r="E48" i="3"/>
  <c r="D48" i="3"/>
  <c r="AC48" i="3" s="1"/>
  <c r="C48" i="3"/>
  <c r="J48" i="3" s="1"/>
  <c r="K48" i="3" s="1"/>
  <c r="L48" i="3" s="1"/>
  <c r="W47" i="3"/>
  <c r="G47" i="3"/>
  <c r="E47" i="3"/>
  <c r="D47" i="3"/>
  <c r="AC47" i="3" s="1"/>
  <c r="C47" i="3"/>
  <c r="P47" i="3" s="1"/>
  <c r="Q47" i="3" s="1"/>
  <c r="R47" i="3" s="1"/>
  <c r="W46" i="3"/>
  <c r="G46" i="3"/>
  <c r="E46" i="3"/>
  <c r="D46" i="3"/>
  <c r="AC46" i="3" s="1"/>
  <c r="C46" i="3"/>
  <c r="P46" i="3" s="1"/>
  <c r="Q46" i="3" s="1"/>
  <c r="R46" i="3" s="1"/>
  <c r="W45" i="3"/>
  <c r="G45" i="3"/>
  <c r="E45" i="3"/>
  <c r="D45" i="3"/>
  <c r="AC45" i="3" s="1"/>
  <c r="C45" i="3"/>
  <c r="F45" i="3" s="1"/>
  <c r="H45" i="3" s="1"/>
  <c r="I45" i="3" s="1"/>
  <c r="W44" i="3"/>
  <c r="G44" i="3"/>
  <c r="E44" i="3"/>
  <c r="D44" i="3"/>
  <c r="AC44" i="3" s="1"/>
  <c r="C44" i="3"/>
  <c r="M44" i="3" s="1"/>
  <c r="W43" i="3"/>
  <c r="G43" i="3"/>
  <c r="E43" i="3"/>
  <c r="D43" i="3"/>
  <c r="AC43" i="3" s="1"/>
  <c r="C43" i="3"/>
  <c r="J43" i="3" s="1"/>
  <c r="K43" i="3" s="1"/>
  <c r="L43" i="3" s="1"/>
  <c r="W42" i="3"/>
  <c r="G42" i="3"/>
  <c r="E42" i="3"/>
  <c r="D42" i="3"/>
  <c r="AC42" i="3" s="1"/>
  <c r="C42" i="3"/>
  <c r="P42" i="3" s="1"/>
  <c r="Q42" i="3" s="1"/>
  <c r="R42" i="3" s="1"/>
  <c r="W41" i="3"/>
  <c r="G41" i="3"/>
  <c r="E41" i="3"/>
  <c r="D41" i="3"/>
  <c r="AC41" i="3" s="1"/>
  <c r="C41" i="3"/>
  <c r="M41" i="3" s="1"/>
  <c r="W40" i="3"/>
  <c r="G40" i="3"/>
  <c r="E40" i="3"/>
  <c r="D40" i="3"/>
  <c r="AC40" i="3" s="1"/>
  <c r="C40" i="3"/>
  <c r="J40" i="3" s="1"/>
  <c r="K40" i="3" s="1"/>
  <c r="L40" i="3" s="1"/>
  <c r="W39" i="3"/>
  <c r="G39" i="3"/>
  <c r="E39" i="3"/>
  <c r="D39" i="3"/>
  <c r="AC39" i="3" s="1"/>
  <c r="C39" i="3"/>
  <c r="F39" i="3" s="1"/>
  <c r="H39" i="3" s="1"/>
  <c r="I39" i="3" s="1"/>
  <c r="W38" i="3"/>
  <c r="G38" i="3"/>
  <c r="E38" i="3"/>
  <c r="D38" i="3"/>
  <c r="AC38" i="3" s="1"/>
  <c r="C38" i="3"/>
  <c r="F38" i="3" s="1"/>
  <c r="H38" i="3" s="1"/>
  <c r="I38" i="3" s="1"/>
  <c r="W37" i="3"/>
  <c r="G37" i="3"/>
  <c r="E37" i="3"/>
  <c r="D37" i="3"/>
  <c r="AC37" i="3" s="1"/>
  <c r="C37" i="3"/>
  <c r="F37" i="3" s="1"/>
  <c r="H37" i="3" s="1"/>
  <c r="I37" i="3" s="1"/>
  <c r="AG36" i="3"/>
  <c r="X36" i="3"/>
  <c r="W36" i="3"/>
  <c r="G36" i="3"/>
  <c r="E36" i="3"/>
  <c r="D36" i="3"/>
  <c r="AC36" i="3" s="1"/>
  <c r="C36" i="3"/>
  <c r="P36" i="3" s="1"/>
  <c r="Q36" i="3" s="1"/>
  <c r="R36" i="3" s="1"/>
  <c r="C28" i="3"/>
  <c r="C27" i="3"/>
  <c r="AG36" i="1"/>
  <c r="G36" i="1"/>
  <c r="G37" i="1"/>
  <c r="AG37" i="1" s="1"/>
  <c r="G38" i="1"/>
  <c r="G39" i="1"/>
  <c r="G40" i="1"/>
  <c r="G41" i="1"/>
  <c r="AG41" i="1" s="1"/>
  <c r="G42" i="1"/>
  <c r="G43" i="1"/>
  <c r="G44" i="1"/>
  <c r="G45" i="1"/>
  <c r="AG45" i="1" s="1"/>
  <c r="G46" i="1"/>
  <c r="G47" i="1"/>
  <c r="G48" i="1"/>
  <c r="G49" i="1"/>
  <c r="AG49" i="1" s="1"/>
  <c r="G50" i="1"/>
  <c r="G51" i="1"/>
  <c r="G52" i="1"/>
  <c r="G53" i="1"/>
  <c r="AG53" i="1" s="1"/>
  <c r="G54" i="1"/>
  <c r="G55" i="1"/>
  <c r="G56" i="1"/>
  <c r="G57" i="1"/>
  <c r="AG57" i="1" s="1"/>
  <c r="G58" i="1"/>
  <c r="G59" i="1"/>
  <c r="G60" i="1"/>
  <c r="G61" i="1"/>
  <c r="AG61" i="1" s="1"/>
  <c r="G62" i="1"/>
  <c r="G63" i="1"/>
  <c r="G64" i="1"/>
  <c r="G65" i="1"/>
  <c r="AG65" i="1" s="1"/>
  <c r="G66" i="1"/>
  <c r="G67" i="1"/>
  <c r="G68" i="1"/>
  <c r="G69" i="1"/>
  <c r="AG69" i="1" s="1"/>
  <c r="G70" i="1"/>
  <c r="G71" i="1"/>
  <c r="G72" i="1"/>
  <c r="G73" i="1"/>
  <c r="AG73" i="1" s="1"/>
  <c r="G74" i="1"/>
  <c r="G75" i="1"/>
  <c r="G76" i="1"/>
  <c r="G77" i="1"/>
  <c r="G78" i="1"/>
  <c r="G79" i="1"/>
  <c r="G80" i="1"/>
  <c r="G81" i="1"/>
  <c r="G82" i="1"/>
  <c r="G83" i="1"/>
  <c r="G84" i="1"/>
  <c r="G85" i="1"/>
  <c r="G86" i="1"/>
  <c r="G87" i="1"/>
  <c r="G88" i="1"/>
  <c r="G89" i="1"/>
  <c r="G90" i="1"/>
  <c r="G91" i="1"/>
  <c r="G92" i="1"/>
  <c r="G93" i="1"/>
  <c r="G94" i="1"/>
  <c r="G95" i="1"/>
  <c r="G96" i="1"/>
  <c r="G97" i="1"/>
  <c r="G98" i="1"/>
  <c r="G99" i="1"/>
  <c r="G100"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01" i="1"/>
  <c r="E98" i="1"/>
  <c r="E99" i="1"/>
  <c r="E100" i="1"/>
  <c r="E101" i="1"/>
  <c r="X36" i="1"/>
  <c r="W36" i="1"/>
  <c r="N73" i="1"/>
  <c r="N74" i="1"/>
  <c r="N77" i="1"/>
  <c r="N78" i="1"/>
  <c r="N81" i="1"/>
  <c r="N82" i="1"/>
  <c r="N85" i="1"/>
  <c r="N86" i="1"/>
  <c r="N89" i="1"/>
  <c r="N90" i="1"/>
  <c r="N93" i="1"/>
  <c r="N94" i="1"/>
  <c r="N97" i="1"/>
  <c r="N98" i="1"/>
  <c r="N101" i="1"/>
  <c r="N102" i="1"/>
  <c r="N105" i="1"/>
  <c r="N106" i="1"/>
  <c r="N109" i="1"/>
  <c r="N110" i="1"/>
  <c r="N113" i="1"/>
  <c r="N114" i="1"/>
  <c r="N117" i="1"/>
  <c r="N118" i="1"/>
  <c r="N121" i="1"/>
  <c r="N122" i="1"/>
  <c r="N125" i="1"/>
  <c r="N126" i="1"/>
  <c r="N129" i="1"/>
  <c r="N130" i="1"/>
  <c r="N133" i="1"/>
  <c r="N134" i="1"/>
  <c r="N36" i="1"/>
  <c r="N37" i="1"/>
  <c r="N40" i="1"/>
  <c r="N41" i="1"/>
  <c r="N44" i="1"/>
  <c r="N45" i="1"/>
  <c r="N48" i="1"/>
  <c r="N49" i="1"/>
  <c r="N52" i="1"/>
  <c r="N53" i="1"/>
  <c r="N56" i="1"/>
  <c r="N57" i="1"/>
  <c r="N60" i="1"/>
  <c r="N61" i="1"/>
  <c r="N64" i="1"/>
  <c r="N65" i="1"/>
  <c r="N68" i="1"/>
  <c r="N69" i="1"/>
  <c r="X76" i="3" l="1"/>
  <c r="AG97" i="4"/>
  <c r="X63" i="5"/>
  <c r="AG76" i="8"/>
  <c r="AG75" i="6"/>
  <c r="X82" i="7"/>
  <c r="X37" i="8"/>
  <c r="X39" i="8"/>
  <c r="X41" i="8"/>
  <c r="AG76" i="1"/>
  <c r="AG72" i="1"/>
  <c r="AG68" i="1"/>
  <c r="AG64" i="1"/>
  <c r="AG60" i="1"/>
  <c r="AG56" i="1"/>
  <c r="AG52" i="1"/>
  <c r="AG48" i="1"/>
  <c r="AG44" i="1"/>
  <c r="AG40" i="1"/>
  <c r="AG37" i="3"/>
  <c r="AG38" i="7"/>
  <c r="AG75" i="1"/>
  <c r="AG71" i="1"/>
  <c r="AG67" i="1"/>
  <c r="AG63" i="1"/>
  <c r="AG59" i="1"/>
  <c r="AG55" i="1"/>
  <c r="AG51" i="1"/>
  <c r="AG47" i="1"/>
  <c r="AG43" i="1"/>
  <c r="AG39" i="1"/>
  <c r="AG42" i="7"/>
  <c r="X38" i="8"/>
  <c r="X40" i="8"/>
  <c r="X42" i="8"/>
  <c r="AG74" i="1"/>
  <c r="AG70" i="1"/>
  <c r="AG66" i="1"/>
  <c r="AG62" i="1"/>
  <c r="AG58" i="1"/>
  <c r="AG54" i="1"/>
  <c r="AG50" i="1"/>
  <c r="AG46" i="1"/>
  <c r="AG42" i="1"/>
  <c r="AG38" i="1"/>
  <c r="X39" i="3"/>
  <c r="AG40" i="3"/>
  <c r="X43" i="3"/>
  <c r="AG44" i="3"/>
  <c r="X47" i="3"/>
  <c r="AG48" i="3"/>
  <c r="X51" i="3"/>
  <c r="AG52" i="3"/>
  <c r="X55" i="3"/>
  <c r="AG56" i="3"/>
  <c r="X59" i="3"/>
  <c r="AG60" i="3"/>
  <c r="X63" i="3"/>
  <c r="AG64" i="3"/>
  <c r="X67" i="3"/>
  <c r="AG68" i="3"/>
  <c r="X71" i="3"/>
  <c r="AG72" i="3"/>
  <c r="X75" i="3"/>
  <c r="AG76" i="3"/>
  <c r="X39" i="5"/>
  <c r="AG40" i="5"/>
  <c r="X43" i="5"/>
  <c r="AG44" i="5"/>
  <c r="X47" i="5"/>
  <c r="AG48" i="5"/>
  <c r="X51" i="5"/>
  <c r="AG52" i="5"/>
  <c r="X55" i="5"/>
  <c r="AG56" i="5"/>
  <c r="X59" i="5"/>
  <c r="AG60" i="5"/>
  <c r="X38" i="3"/>
  <c r="AG39" i="3"/>
  <c r="X42" i="3"/>
  <c r="AG43" i="3"/>
  <c r="X46" i="3"/>
  <c r="AG47" i="3"/>
  <c r="X50" i="3"/>
  <c r="AG51" i="3"/>
  <c r="X54" i="3"/>
  <c r="AG55" i="3"/>
  <c r="X58" i="3"/>
  <c r="AG59" i="3"/>
  <c r="X62" i="3"/>
  <c r="AG63" i="3"/>
  <c r="X66" i="3"/>
  <c r="AG67" i="3"/>
  <c r="X70" i="3"/>
  <c r="AG71" i="3"/>
  <c r="X74" i="3"/>
  <c r="AG75" i="3"/>
  <c r="AG75" i="5"/>
  <c r="X74" i="5"/>
  <c r="AG71" i="5"/>
  <c r="X70" i="5"/>
  <c r="AG67" i="5"/>
  <c r="X66" i="5"/>
  <c r="AG76" i="5"/>
  <c r="X75" i="5"/>
  <c r="AG72" i="5"/>
  <c r="X71" i="5"/>
  <c r="AG68" i="5"/>
  <c r="X67" i="5"/>
  <c r="AG64" i="5"/>
  <c r="X76" i="5"/>
  <c r="AG73" i="5"/>
  <c r="X72" i="5"/>
  <c r="AG69" i="5"/>
  <c r="X68" i="5"/>
  <c r="AG65" i="5"/>
  <c r="AG74" i="5"/>
  <c r="X73" i="5"/>
  <c r="AG70" i="5"/>
  <c r="X69" i="5"/>
  <c r="AG66" i="5"/>
  <c r="X38" i="5"/>
  <c r="AG39" i="5"/>
  <c r="X42" i="5"/>
  <c r="AG43" i="5"/>
  <c r="X46" i="5"/>
  <c r="AG47" i="5"/>
  <c r="X50" i="5"/>
  <c r="AG51" i="5"/>
  <c r="X54" i="5"/>
  <c r="AG55" i="5"/>
  <c r="X58" i="5"/>
  <c r="AG59" i="5"/>
  <c r="X62" i="5"/>
  <c r="AG63" i="5"/>
  <c r="X65" i="5"/>
  <c r="X37" i="3"/>
  <c r="AG38" i="3"/>
  <c r="X41" i="3"/>
  <c r="AG42" i="3"/>
  <c r="X45" i="3"/>
  <c r="AG46" i="3"/>
  <c r="X49" i="3"/>
  <c r="AG50" i="3"/>
  <c r="X53" i="3"/>
  <c r="AG54" i="3"/>
  <c r="X57" i="3"/>
  <c r="AG58" i="3"/>
  <c r="X61" i="3"/>
  <c r="AG62" i="3"/>
  <c r="X65" i="3"/>
  <c r="AG66" i="3"/>
  <c r="X69" i="3"/>
  <c r="AG70" i="3"/>
  <c r="X73" i="3"/>
  <c r="AG74" i="3"/>
  <c r="X37" i="5"/>
  <c r="AG38" i="5"/>
  <c r="X41" i="5"/>
  <c r="AG42" i="5"/>
  <c r="X45" i="5"/>
  <c r="AG46" i="5"/>
  <c r="X49" i="5"/>
  <c r="AG50" i="5"/>
  <c r="X53" i="5"/>
  <c r="AG54" i="5"/>
  <c r="X57" i="5"/>
  <c r="AG58" i="5"/>
  <c r="X61" i="5"/>
  <c r="AG62" i="5"/>
  <c r="X40" i="3"/>
  <c r="AG41" i="3"/>
  <c r="X44" i="3"/>
  <c r="AG45" i="3"/>
  <c r="X48" i="3"/>
  <c r="AG49" i="3"/>
  <c r="X52" i="3"/>
  <c r="AG53" i="3"/>
  <c r="X56" i="3"/>
  <c r="AG57" i="3"/>
  <c r="X60" i="3"/>
  <c r="AG61" i="3"/>
  <c r="X64" i="3"/>
  <c r="AG65" i="3"/>
  <c r="X68" i="3"/>
  <c r="AG69" i="3"/>
  <c r="X72" i="3"/>
  <c r="AG73" i="3"/>
  <c r="AG37" i="5"/>
  <c r="X40" i="5"/>
  <c r="AG41" i="5"/>
  <c r="X44" i="5"/>
  <c r="AG45" i="5"/>
  <c r="X48" i="5"/>
  <c r="AG49" i="5"/>
  <c r="X52" i="5"/>
  <c r="AG53" i="5"/>
  <c r="X56" i="5"/>
  <c r="AG57" i="5"/>
  <c r="X60" i="5"/>
  <c r="AG61" i="5"/>
  <c r="X64" i="5"/>
  <c r="X37" i="6"/>
  <c r="AG38" i="6"/>
  <c r="X41" i="6"/>
  <c r="AG42" i="6"/>
  <c r="X45" i="6"/>
  <c r="AG46" i="6"/>
  <c r="X49" i="6"/>
  <c r="AG50" i="6"/>
  <c r="X53" i="6"/>
  <c r="AG54" i="6"/>
  <c r="X57" i="6"/>
  <c r="AG58" i="6"/>
  <c r="X61" i="6"/>
  <c r="AG62" i="6"/>
  <c r="X65" i="6"/>
  <c r="AG66" i="6"/>
  <c r="X69" i="6"/>
  <c r="AG70" i="6"/>
  <c r="X73" i="6"/>
  <c r="AG74" i="6"/>
  <c r="AG46" i="7"/>
  <c r="AG50" i="7"/>
  <c r="AG54" i="7"/>
  <c r="AG58" i="7"/>
  <c r="AG62" i="7"/>
  <c r="AG66" i="7"/>
  <c r="AG70" i="7"/>
  <c r="AG74" i="7"/>
  <c r="X43" i="8"/>
  <c r="X44" i="8"/>
  <c r="X45" i="8"/>
  <c r="X46"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X72" i="7"/>
  <c r="X46" i="7"/>
  <c r="X39" i="7"/>
  <c r="X55" i="7"/>
  <c r="X38" i="7"/>
  <c r="X40" i="7"/>
  <c r="X71" i="7"/>
  <c r="X60" i="7"/>
  <c r="X73" i="7"/>
  <c r="X52" i="7"/>
  <c r="AG37" i="6"/>
  <c r="X40" i="6"/>
  <c r="AG41" i="6"/>
  <c r="X44" i="6"/>
  <c r="AG45" i="6"/>
  <c r="X48" i="6"/>
  <c r="AG49" i="6"/>
  <c r="X52" i="6"/>
  <c r="AG53" i="6"/>
  <c r="X56" i="6"/>
  <c r="AG57" i="6"/>
  <c r="X60" i="6"/>
  <c r="AG61" i="6"/>
  <c r="X64" i="6"/>
  <c r="AG65" i="6"/>
  <c r="X68" i="6"/>
  <c r="AG69" i="6"/>
  <c r="X72" i="6"/>
  <c r="AG73" i="6"/>
  <c r="X76" i="6"/>
  <c r="AG39" i="7"/>
  <c r="AG43" i="7"/>
  <c r="AG47" i="7"/>
  <c r="AG51" i="7"/>
  <c r="AG55" i="7"/>
  <c r="AG59" i="7"/>
  <c r="AG63" i="7"/>
  <c r="AG67" i="7"/>
  <c r="AG71" i="7"/>
  <c r="AG75" i="7"/>
  <c r="AG37" i="8"/>
  <c r="AG38" i="8"/>
  <c r="AG39" i="8"/>
  <c r="AG40" i="8"/>
  <c r="AG41" i="8"/>
  <c r="AG42" i="8"/>
  <c r="AG43" i="8"/>
  <c r="AG44" i="8"/>
  <c r="AG45" i="8"/>
  <c r="AG46" i="8"/>
  <c r="AG47" i="8"/>
  <c r="AG48" i="8"/>
  <c r="AG49" i="8"/>
  <c r="AG50" i="8"/>
  <c r="AG51" i="8"/>
  <c r="AG52" i="8"/>
  <c r="AG53" i="8"/>
  <c r="AG54" i="8"/>
  <c r="AG55" i="8"/>
  <c r="AG56" i="8"/>
  <c r="AG57" i="8"/>
  <c r="AG58" i="8"/>
  <c r="AG59" i="8"/>
  <c r="AG60" i="8"/>
  <c r="AG61" i="8"/>
  <c r="AG62" i="8"/>
  <c r="AG63" i="8"/>
  <c r="AG64" i="8"/>
  <c r="AG65" i="8"/>
  <c r="AG66" i="8"/>
  <c r="AG67" i="8"/>
  <c r="AG68" i="8"/>
  <c r="AG69" i="8"/>
  <c r="AG70" i="8"/>
  <c r="AG71" i="8"/>
  <c r="AG72" i="8"/>
  <c r="AG73" i="8"/>
  <c r="AG74" i="8"/>
  <c r="AG75" i="8"/>
  <c r="X70" i="7"/>
  <c r="X44" i="7"/>
  <c r="X37" i="7"/>
  <c r="X76" i="7"/>
  <c r="X49" i="7"/>
  <c r="X65" i="7"/>
  <c r="X68" i="7"/>
  <c r="X54" i="7"/>
  <c r="X69" i="7"/>
  <c r="X39" i="6"/>
  <c r="AG40" i="6"/>
  <c r="X43" i="6"/>
  <c r="AG44" i="6"/>
  <c r="X47" i="6"/>
  <c r="AG48" i="6"/>
  <c r="X51" i="6"/>
  <c r="AG52" i="6"/>
  <c r="X55" i="6"/>
  <c r="AG56" i="6"/>
  <c r="X59" i="6"/>
  <c r="AG60" i="6"/>
  <c r="X63" i="6"/>
  <c r="AG64" i="6"/>
  <c r="X67" i="6"/>
  <c r="AG68" i="6"/>
  <c r="X71" i="6"/>
  <c r="AG72" i="6"/>
  <c r="X75" i="6"/>
  <c r="AG76" i="6"/>
  <c r="AG40" i="7"/>
  <c r="AG44" i="7"/>
  <c r="AG48" i="7"/>
  <c r="AG52" i="7"/>
  <c r="AG56" i="7"/>
  <c r="AG60" i="7"/>
  <c r="AG64" i="7"/>
  <c r="AG68" i="7"/>
  <c r="AG72" i="7"/>
  <c r="AG76" i="7"/>
  <c r="X50" i="7"/>
  <c r="X43" i="7"/>
  <c r="X67" i="7"/>
  <c r="X45" i="7"/>
  <c r="X61" i="7"/>
  <c r="X56" i="7"/>
  <c r="X64" i="7"/>
  <c r="X51" i="7"/>
  <c r="X66" i="7"/>
  <c r="X38" i="6"/>
  <c r="AG39" i="6"/>
  <c r="X42" i="6"/>
  <c r="AG43" i="6"/>
  <c r="X46" i="6"/>
  <c r="AG47" i="6"/>
  <c r="X50" i="6"/>
  <c r="AG51" i="6"/>
  <c r="X54" i="6"/>
  <c r="AG55" i="6"/>
  <c r="X58" i="6"/>
  <c r="AG59" i="6"/>
  <c r="X62" i="6"/>
  <c r="AG63" i="6"/>
  <c r="X66" i="6"/>
  <c r="AG67" i="6"/>
  <c r="X70" i="6"/>
  <c r="AG71" i="6"/>
  <c r="X74" i="6"/>
  <c r="AG37" i="7"/>
  <c r="AG41" i="7"/>
  <c r="AG45" i="7"/>
  <c r="AG49" i="7"/>
  <c r="AG53" i="7"/>
  <c r="AG57" i="7"/>
  <c r="AG61" i="7"/>
  <c r="AG65" i="7"/>
  <c r="AG69" i="7"/>
  <c r="AG73" i="7"/>
  <c r="X74" i="7"/>
  <c r="X48" i="7"/>
  <c r="X41" i="7"/>
  <c r="X58" i="7"/>
  <c r="X42" i="7"/>
  <c r="X59" i="7"/>
  <c r="X75" i="7"/>
  <c r="X57" i="7"/>
  <c r="X53" i="7"/>
  <c r="X62" i="7"/>
  <c r="X47" i="7"/>
  <c r="X63" i="7"/>
  <c r="X78" i="7"/>
  <c r="X134" i="7"/>
  <c r="X126" i="7"/>
  <c r="AG85" i="5"/>
  <c r="X110" i="7"/>
  <c r="X94" i="7"/>
  <c r="X86" i="7"/>
  <c r="X118" i="7"/>
  <c r="X102" i="7"/>
  <c r="X124" i="7"/>
  <c r="X108" i="7"/>
  <c r="X84" i="7"/>
  <c r="X130" i="7"/>
  <c r="X122" i="7"/>
  <c r="X114" i="7"/>
  <c r="X106" i="7"/>
  <c r="X98" i="7"/>
  <c r="X90" i="7"/>
  <c r="X135" i="7"/>
  <c r="X133" i="7"/>
  <c r="X131" i="7"/>
  <c r="X129" i="7"/>
  <c r="X127" i="7"/>
  <c r="X125" i="7"/>
  <c r="X123" i="7"/>
  <c r="X121" i="7"/>
  <c r="X119" i="7"/>
  <c r="X117" i="7"/>
  <c r="X115" i="7"/>
  <c r="X113" i="7"/>
  <c r="X111" i="7"/>
  <c r="X109" i="7"/>
  <c r="X107" i="7"/>
  <c r="X105" i="7"/>
  <c r="X101" i="7"/>
  <c r="X93" i="7"/>
  <c r="X85" i="7"/>
  <c r="X77" i="7"/>
  <c r="X99" i="7"/>
  <c r="X91" i="7"/>
  <c r="X83" i="7"/>
  <c r="X103" i="7"/>
  <c r="X95" i="7"/>
  <c r="X87" i="7"/>
  <c r="X79" i="7"/>
  <c r="X97" i="7"/>
  <c r="X89" i="7"/>
  <c r="X81" i="7"/>
  <c r="X132" i="7"/>
  <c r="X116" i="7"/>
  <c r="X100" i="7"/>
  <c r="X92" i="7"/>
  <c r="X128" i="7"/>
  <c r="X120" i="7"/>
  <c r="X112" i="7"/>
  <c r="X104" i="7"/>
  <c r="X96" i="7"/>
  <c r="X88" i="7"/>
  <c r="X80" i="7"/>
  <c r="X136" i="7"/>
  <c r="AG80" i="7"/>
  <c r="X99" i="1"/>
  <c r="AG98" i="1"/>
  <c r="AG94" i="1"/>
  <c r="AG90" i="1"/>
  <c r="AG86" i="1"/>
  <c r="AG82" i="1"/>
  <c r="AG93" i="1"/>
  <c r="AG85" i="1"/>
  <c r="AG77" i="1"/>
  <c r="AG96" i="1"/>
  <c r="AG88" i="1"/>
  <c r="AG80" i="1"/>
  <c r="AG80" i="5"/>
  <c r="X98" i="1"/>
  <c r="AG97" i="1"/>
  <c r="AG89" i="1"/>
  <c r="AG81" i="1"/>
  <c r="AG101" i="1"/>
  <c r="AG100" i="1"/>
  <c r="AG92" i="1"/>
  <c r="AG84" i="1"/>
  <c r="X101" i="1"/>
  <c r="X100" i="1"/>
  <c r="AG99" i="1"/>
  <c r="AG95" i="1"/>
  <c r="AG91" i="1"/>
  <c r="AG87" i="1"/>
  <c r="AG83" i="1"/>
  <c r="AG79" i="1"/>
  <c r="AG78" i="1"/>
  <c r="AG101" i="3"/>
  <c r="X88" i="3"/>
  <c r="X79" i="3"/>
  <c r="X79" i="5"/>
  <c r="AG78" i="7"/>
  <c r="AG77" i="5"/>
  <c r="AG81" i="5"/>
  <c r="X84" i="5"/>
  <c r="AG80" i="3"/>
  <c r="X80" i="5"/>
  <c r="X96" i="6"/>
  <c r="AG77" i="7"/>
  <c r="AG81" i="7"/>
  <c r="X92" i="3"/>
  <c r="X96" i="3"/>
  <c r="X84" i="3"/>
  <c r="X83" i="5"/>
  <c r="AG96" i="6"/>
  <c r="X77" i="6"/>
  <c r="AG78" i="6"/>
  <c r="X81" i="6"/>
  <c r="X83" i="6"/>
  <c r="X87" i="6"/>
  <c r="X77" i="3"/>
  <c r="AG78" i="3"/>
  <c r="X81" i="3"/>
  <c r="X83" i="3"/>
  <c r="X87" i="3"/>
  <c r="X91" i="3"/>
  <c r="X95" i="3"/>
  <c r="X78" i="5"/>
  <c r="AG79" i="5"/>
  <c r="AG84" i="5"/>
  <c r="AG77" i="6"/>
  <c r="X80" i="6"/>
  <c r="AG81" i="6"/>
  <c r="AG85" i="6"/>
  <c r="AG89" i="6"/>
  <c r="AG93" i="6"/>
  <c r="X78" i="6"/>
  <c r="AG79" i="6"/>
  <c r="AG84" i="6"/>
  <c r="AG88" i="6"/>
  <c r="AG92" i="6"/>
  <c r="X78" i="3"/>
  <c r="AG79" i="3"/>
  <c r="AG84" i="3"/>
  <c r="AG88" i="3"/>
  <c r="AG92" i="3"/>
  <c r="AG96" i="3"/>
  <c r="X91" i="6"/>
  <c r="X95" i="6"/>
  <c r="AG77" i="3"/>
  <c r="X80" i="3"/>
  <c r="AG81" i="3"/>
  <c r="AG85" i="3"/>
  <c r="AG89" i="3"/>
  <c r="AG93" i="3"/>
  <c r="X77" i="5"/>
  <c r="AG78" i="5"/>
  <c r="X81" i="5"/>
  <c r="X79" i="6"/>
  <c r="AG80" i="6"/>
  <c r="X84" i="6"/>
  <c r="X88" i="6"/>
  <c r="X92" i="6"/>
  <c r="AG86" i="7"/>
  <c r="AG79" i="7"/>
  <c r="X82" i="3"/>
  <c r="AG83" i="3"/>
  <c r="X86" i="3"/>
  <c r="AG87" i="3"/>
  <c r="X90" i="3"/>
  <c r="AG91" i="3"/>
  <c r="X94" i="3"/>
  <c r="AG95" i="3"/>
  <c r="AG88" i="5"/>
  <c r="X82" i="5"/>
  <c r="AG83" i="5"/>
  <c r="X86" i="5"/>
  <c r="AG100" i="6"/>
  <c r="X82" i="6"/>
  <c r="AG83" i="6"/>
  <c r="X86" i="6"/>
  <c r="AG87" i="6"/>
  <c r="X90" i="6"/>
  <c r="AG91" i="6"/>
  <c r="X94" i="6"/>
  <c r="AG95" i="6"/>
  <c r="AG82" i="3"/>
  <c r="X85" i="3"/>
  <c r="AG86" i="3"/>
  <c r="X89" i="3"/>
  <c r="AG90" i="3"/>
  <c r="X93" i="3"/>
  <c r="AG94" i="3"/>
  <c r="AG82" i="5"/>
  <c r="X85" i="5"/>
  <c r="AG86" i="5"/>
  <c r="AG82" i="6"/>
  <c r="X85" i="6"/>
  <c r="AG86" i="6"/>
  <c r="X89" i="6"/>
  <c r="AG90" i="6"/>
  <c r="X93" i="6"/>
  <c r="AG94" i="6"/>
  <c r="P84" i="3"/>
  <c r="Q84" i="3" s="1"/>
  <c r="R84" i="3" s="1"/>
  <c r="P88" i="3"/>
  <c r="Q88" i="3" s="1"/>
  <c r="R88" i="3" s="1"/>
  <c r="X99" i="6"/>
  <c r="AG125" i="6"/>
  <c r="X103" i="6"/>
  <c r="X105" i="6"/>
  <c r="X106" i="6"/>
  <c r="X104" i="6"/>
  <c r="X102" i="6"/>
  <c r="X98" i="6"/>
  <c r="AG99" i="6"/>
  <c r="AG102" i="6"/>
  <c r="X97" i="6"/>
  <c r="AG98" i="6"/>
  <c r="X101" i="6"/>
  <c r="AG97" i="6"/>
  <c r="X100" i="6"/>
  <c r="AG101" i="6"/>
  <c r="O49" i="8"/>
  <c r="C32" i="1"/>
  <c r="N36" i="5"/>
  <c r="N37" i="5"/>
  <c r="O37" i="5" s="1"/>
  <c r="N38" i="5"/>
  <c r="N39" i="5"/>
  <c r="N40" i="5"/>
  <c r="N41" i="5"/>
  <c r="N42" i="5"/>
  <c r="N43" i="5"/>
  <c r="N44" i="5"/>
  <c r="N45" i="5"/>
  <c r="N46" i="5"/>
  <c r="N47" i="5"/>
  <c r="N48" i="5"/>
  <c r="N49" i="5"/>
  <c r="N50" i="5"/>
  <c r="N51" i="5"/>
  <c r="N52" i="5"/>
  <c r="N53" i="5"/>
  <c r="N54" i="5"/>
  <c r="N55" i="5"/>
  <c r="N56" i="5"/>
  <c r="N57" i="5"/>
  <c r="N58" i="5"/>
  <c r="O58" i="5" s="1"/>
  <c r="N59" i="5"/>
  <c r="N60" i="5"/>
  <c r="N61" i="5"/>
  <c r="O61" i="5" s="1"/>
  <c r="N62" i="5"/>
  <c r="N63" i="5"/>
  <c r="N64" i="5"/>
  <c r="N65" i="5"/>
  <c r="N66" i="5"/>
  <c r="N67" i="5"/>
  <c r="O67" i="5" s="1"/>
  <c r="N68" i="5"/>
  <c r="N69" i="5"/>
  <c r="N70" i="5"/>
  <c r="O70" i="5" s="1"/>
  <c r="N71" i="5"/>
  <c r="N72" i="5"/>
  <c r="N73" i="5"/>
  <c r="N74" i="5"/>
  <c r="O74" i="5" s="1"/>
  <c r="N75" i="5"/>
  <c r="O75" i="5" s="1"/>
  <c r="N76" i="5"/>
  <c r="O76" i="5" s="1"/>
  <c r="N77" i="5"/>
  <c r="N78" i="5"/>
  <c r="O78" i="5" s="1"/>
  <c r="N79" i="5"/>
  <c r="O79" i="5" s="1"/>
  <c r="N80" i="5"/>
  <c r="N81" i="5"/>
  <c r="N82" i="5"/>
  <c r="N83" i="5"/>
  <c r="N84" i="5"/>
  <c r="N85" i="5"/>
  <c r="N86" i="5"/>
  <c r="N87" i="5"/>
  <c r="N90" i="5"/>
  <c r="N94" i="5"/>
  <c r="N98" i="5"/>
  <c r="N102" i="5"/>
  <c r="N106" i="5"/>
  <c r="N110" i="5"/>
  <c r="N114" i="5"/>
  <c r="N118" i="5"/>
  <c r="N122" i="5"/>
  <c r="N126" i="5"/>
  <c r="N130" i="5"/>
  <c r="N134" i="5"/>
  <c r="N105" i="6"/>
  <c r="N110" i="6"/>
  <c r="N115" i="6"/>
  <c r="N121" i="6"/>
  <c r="N126" i="6"/>
  <c r="N131" i="6"/>
  <c r="N91" i="5"/>
  <c r="N95" i="5"/>
  <c r="N99" i="5"/>
  <c r="N103" i="5"/>
  <c r="N107" i="5"/>
  <c r="N111" i="5"/>
  <c r="N115" i="5"/>
  <c r="N119" i="5"/>
  <c r="N123" i="5"/>
  <c r="N127" i="5"/>
  <c r="N131" i="5"/>
  <c r="N135" i="5"/>
  <c r="N36" i="6"/>
  <c r="N37" i="6"/>
  <c r="N38" i="6"/>
  <c r="O38" i="6" s="1"/>
  <c r="N39" i="6"/>
  <c r="N40" i="6"/>
  <c r="N41" i="6"/>
  <c r="O41" i="6" s="1"/>
  <c r="N42" i="6"/>
  <c r="N43" i="6"/>
  <c r="N44" i="6"/>
  <c r="O44" i="6" s="1"/>
  <c r="N45" i="6"/>
  <c r="N106" i="6"/>
  <c r="N111" i="6"/>
  <c r="N117" i="6"/>
  <c r="N122" i="6"/>
  <c r="N127" i="6"/>
  <c r="N133" i="6"/>
  <c r="N88" i="5"/>
  <c r="N92" i="5"/>
  <c r="N96" i="5"/>
  <c r="N100" i="5"/>
  <c r="N104" i="5"/>
  <c r="N108" i="5"/>
  <c r="N112" i="5"/>
  <c r="N116" i="5"/>
  <c r="N120" i="5"/>
  <c r="N124" i="5"/>
  <c r="N128" i="5"/>
  <c r="N132" i="5"/>
  <c r="N107" i="6"/>
  <c r="N113" i="6"/>
  <c r="N118" i="6"/>
  <c r="N123" i="6"/>
  <c r="N129" i="6"/>
  <c r="N136" i="3"/>
  <c r="N129" i="3"/>
  <c r="N113" i="3"/>
  <c r="N121" i="3"/>
  <c r="N125" i="3"/>
  <c r="N109" i="3"/>
  <c r="N105" i="3"/>
  <c r="N101" i="3"/>
  <c r="N117" i="3"/>
  <c r="N67" i="1"/>
  <c r="N63" i="1"/>
  <c r="N59" i="1"/>
  <c r="N55" i="1"/>
  <c r="N51" i="1"/>
  <c r="N47" i="1"/>
  <c r="N43" i="1"/>
  <c r="N39" i="1"/>
  <c r="N136" i="1"/>
  <c r="N132" i="1"/>
  <c r="N128" i="1"/>
  <c r="N124" i="1"/>
  <c r="N120" i="1"/>
  <c r="N116" i="1"/>
  <c r="N112" i="1"/>
  <c r="N108" i="1"/>
  <c r="N104" i="1"/>
  <c r="N100" i="1"/>
  <c r="N96" i="1"/>
  <c r="N92" i="1"/>
  <c r="N88" i="1"/>
  <c r="N84" i="1"/>
  <c r="N80" i="1"/>
  <c r="N76" i="1"/>
  <c r="N72" i="1"/>
  <c r="N36" i="7"/>
  <c r="N37" i="7"/>
  <c r="N38" i="7"/>
  <c r="N39" i="7"/>
  <c r="N40" i="7"/>
  <c r="N41" i="7"/>
  <c r="N42" i="7"/>
  <c r="N43" i="7"/>
  <c r="O43" i="7" s="1"/>
  <c r="N44" i="7"/>
  <c r="N45" i="7"/>
  <c r="N46" i="7"/>
  <c r="N47" i="7"/>
  <c r="N48" i="7"/>
  <c r="N49" i="7"/>
  <c r="N50" i="7"/>
  <c r="N51" i="7"/>
  <c r="N52" i="7"/>
  <c r="N53" i="7"/>
  <c r="N54" i="7"/>
  <c r="N55" i="7"/>
  <c r="O55" i="7" s="1"/>
  <c r="N56" i="7"/>
  <c r="N57" i="7"/>
  <c r="N58" i="7"/>
  <c r="N59" i="7"/>
  <c r="N60" i="7"/>
  <c r="O60" i="7" s="1"/>
  <c r="N61" i="7"/>
  <c r="N62" i="7"/>
  <c r="N63" i="7"/>
  <c r="N64" i="7"/>
  <c r="N65" i="7"/>
  <c r="N66" i="7"/>
  <c r="N67" i="7"/>
  <c r="N68" i="7"/>
  <c r="N69" i="7"/>
  <c r="N70" i="7"/>
  <c r="N71" i="7"/>
  <c r="N72" i="7"/>
  <c r="N73" i="7"/>
  <c r="N74" i="7"/>
  <c r="O74" i="7" s="1"/>
  <c r="N75" i="7"/>
  <c r="N76" i="7"/>
  <c r="O76" i="7" s="1"/>
  <c r="N77" i="7"/>
  <c r="N78" i="7"/>
  <c r="N79" i="7"/>
  <c r="N80" i="7"/>
  <c r="N81" i="7"/>
  <c r="O81" i="7" s="1"/>
  <c r="N82" i="7"/>
  <c r="N85" i="7"/>
  <c r="N91" i="7"/>
  <c r="N96" i="7"/>
  <c r="N101" i="7"/>
  <c r="N107" i="7"/>
  <c r="N112" i="7"/>
  <c r="N117" i="7"/>
  <c r="N123" i="7"/>
  <c r="N128" i="7"/>
  <c r="N133" i="7"/>
  <c r="N70" i="1"/>
  <c r="N66" i="1"/>
  <c r="N62" i="1"/>
  <c r="N58" i="1"/>
  <c r="N54" i="1"/>
  <c r="N50" i="1"/>
  <c r="N46" i="1"/>
  <c r="N42" i="1"/>
  <c r="N38" i="1"/>
  <c r="N135" i="1"/>
  <c r="N131" i="1"/>
  <c r="N127" i="1"/>
  <c r="N123" i="1"/>
  <c r="N119" i="1"/>
  <c r="N115" i="1"/>
  <c r="N111" i="1"/>
  <c r="N107" i="1"/>
  <c r="N103" i="1"/>
  <c r="N99" i="1"/>
  <c r="N95" i="1"/>
  <c r="N91" i="1"/>
  <c r="N87" i="1"/>
  <c r="N83" i="1"/>
  <c r="N79" i="1"/>
  <c r="N75" i="1"/>
  <c r="N87" i="7"/>
  <c r="N92" i="7"/>
  <c r="N97" i="7"/>
  <c r="N103" i="7"/>
  <c r="N108" i="7"/>
  <c r="N113" i="7"/>
  <c r="N119" i="7"/>
  <c r="N124" i="7"/>
  <c r="N129" i="7"/>
  <c r="N98" i="3"/>
  <c r="N102" i="3"/>
  <c r="N106" i="3"/>
  <c r="N110" i="3"/>
  <c r="N114" i="3"/>
  <c r="N118" i="3"/>
  <c r="N122" i="3"/>
  <c r="N126" i="3"/>
  <c r="N130" i="3"/>
  <c r="N134" i="3"/>
  <c r="N99" i="3"/>
  <c r="N103" i="3"/>
  <c r="N107" i="3"/>
  <c r="N111" i="3"/>
  <c r="N115" i="3"/>
  <c r="N119" i="3"/>
  <c r="N123" i="3"/>
  <c r="N127" i="3"/>
  <c r="N131" i="3"/>
  <c r="N135" i="3"/>
  <c r="N36" i="3"/>
  <c r="N37" i="3"/>
  <c r="N38" i="3"/>
  <c r="N39" i="3"/>
  <c r="N40" i="3"/>
  <c r="N41" i="3"/>
  <c r="O41" i="3" s="1"/>
  <c r="N42" i="3"/>
  <c r="N43" i="3"/>
  <c r="N44" i="3"/>
  <c r="O44" i="3" s="1"/>
  <c r="N45" i="3"/>
  <c r="N46" i="3"/>
  <c r="N47" i="3"/>
  <c r="N48" i="3"/>
  <c r="N49" i="3"/>
  <c r="N50" i="3"/>
  <c r="N51" i="3"/>
  <c r="N52" i="3"/>
  <c r="O52" i="3" s="1"/>
  <c r="N53" i="3"/>
  <c r="N54" i="3"/>
  <c r="N55" i="3"/>
  <c r="O55" i="3" s="1"/>
  <c r="N56" i="3"/>
  <c r="N57" i="3"/>
  <c r="N58" i="3"/>
  <c r="N59" i="3"/>
  <c r="N60" i="3"/>
  <c r="N61" i="3"/>
  <c r="N62" i="3"/>
  <c r="O62" i="3" s="1"/>
  <c r="N63" i="3"/>
  <c r="N64" i="3"/>
  <c r="N65" i="3"/>
  <c r="N66" i="3"/>
  <c r="N67" i="3"/>
  <c r="O67" i="3" s="1"/>
  <c r="N68" i="3"/>
  <c r="N69" i="3"/>
  <c r="N70" i="3"/>
  <c r="N71" i="3"/>
  <c r="N72" i="3"/>
  <c r="N73" i="3"/>
  <c r="N74" i="3"/>
  <c r="O74" i="3" s="1"/>
  <c r="N75" i="3"/>
  <c r="N76" i="3"/>
  <c r="N77" i="3"/>
  <c r="O77" i="3" s="1"/>
  <c r="N78" i="3"/>
  <c r="N79" i="3"/>
  <c r="N80" i="3"/>
  <c r="N81" i="3"/>
  <c r="N82" i="3"/>
  <c r="N83" i="3"/>
  <c r="N84" i="3"/>
  <c r="N85" i="3"/>
  <c r="N86" i="3"/>
  <c r="N87" i="3"/>
  <c r="N88" i="3"/>
  <c r="N89" i="3"/>
  <c r="N90" i="3"/>
  <c r="N91" i="3"/>
  <c r="N92" i="3"/>
  <c r="N93" i="3"/>
  <c r="N94" i="3"/>
  <c r="N95" i="3"/>
  <c r="N96" i="3"/>
  <c r="N97" i="3"/>
  <c r="N100" i="3"/>
  <c r="N104" i="3"/>
  <c r="N108" i="3"/>
  <c r="N112" i="3"/>
  <c r="N116" i="3"/>
  <c r="N120" i="3"/>
  <c r="N124" i="3"/>
  <c r="N128" i="3"/>
  <c r="N132" i="3"/>
  <c r="P98" i="8"/>
  <c r="Q98" i="8" s="1"/>
  <c r="R98" i="8" s="1"/>
  <c r="P106" i="8"/>
  <c r="Q106" i="8" s="1"/>
  <c r="R106" i="8" s="1"/>
  <c r="N134" i="7"/>
  <c r="N130" i="7"/>
  <c r="N126" i="7"/>
  <c r="N122" i="7"/>
  <c r="N118" i="7"/>
  <c r="N114" i="7"/>
  <c r="N110" i="7"/>
  <c r="N106" i="7"/>
  <c r="N102" i="7"/>
  <c r="N98" i="7"/>
  <c r="N94" i="7"/>
  <c r="N90" i="7"/>
  <c r="N86" i="7"/>
  <c r="J90" i="8"/>
  <c r="K90" i="8" s="1"/>
  <c r="L90" i="8" s="1"/>
  <c r="M81" i="8"/>
  <c r="O81" i="8" s="1"/>
  <c r="N136" i="6"/>
  <c r="N132" i="6"/>
  <c r="N128" i="6"/>
  <c r="N124" i="6"/>
  <c r="N120" i="6"/>
  <c r="N116" i="6"/>
  <c r="N112" i="6"/>
  <c r="N108" i="6"/>
  <c r="N104" i="6"/>
  <c r="N102" i="6"/>
  <c r="N101" i="6"/>
  <c r="N100" i="6"/>
  <c r="N99" i="6"/>
  <c r="N98" i="6"/>
  <c r="N97" i="6"/>
  <c r="N96" i="6"/>
  <c r="N95" i="6"/>
  <c r="N94" i="6"/>
  <c r="N93" i="6"/>
  <c r="N92" i="6"/>
  <c r="N91" i="6"/>
  <c r="N90" i="6"/>
  <c r="N89" i="6"/>
  <c r="N88" i="6"/>
  <c r="N87" i="6"/>
  <c r="N86" i="6"/>
  <c r="N85" i="6"/>
  <c r="N84" i="6"/>
  <c r="N83" i="6"/>
  <c r="N82" i="6"/>
  <c r="O82" i="6" s="1"/>
  <c r="N81" i="6"/>
  <c r="N80" i="6"/>
  <c r="N79" i="6"/>
  <c r="N78" i="6"/>
  <c r="O78" i="6" s="1"/>
  <c r="N77" i="6"/>
  <c r="N76" i="6"/>
  <c r="N75" i="6"/>
  <c r="N74" i="6"/>
  <c r="N73" i="6"/>
  <c r="N72" i="6"/>
  <c r="N71" i="6"/>
  <c r="N70" i="6"/>
  <c r="N69" i="6"/>
  <c r="N68" i="6"/>
  <c r="N67" i="6"/>
  <c r="N66" i="6"/>
  <c r="N65" i="6"/>
  <c r="N64" i="6"/>
  <c r="N63" i="6"/>
  <c r="N62" i="6"/>
  <c r="N61" i="6"/>
  <c r="N60" i="6"/>
  <c r="N59" i="6"/>
  <c r="N58" i="6"/>
  <c r="O58" i="6" s="1"/>
  <c r="N57" i="6"/>
  <c r="N56" i="6"/>
  <c r="N55" i="6"/>
  <c r="N54" i="6"/>
  <c r="N53" i="6"/>
  <c r="N52" i="6"/>
  <c r="N51" i="6"/>
  <c r="N50" i="6"/>
  <c r="N49" i="6"/>
  <c r="N48" i="6"/>
  <c r="O48" i="6" s="1"/>
  <c r="N47" i="6"/>
  <c r="N46" i="6"/>
  <c r="AG40" i="4"/>
  <c r="AG41" i="4"/>
  <c r="AG44" i="4"/>
  <c r="AG47" i="4"/>
  <c r="AG48" i="4"/>
  <c r="AG51" i="4"/>
  <c r="AG55" i="4"/>
  <c r="AG56" i="4"/>
  <c r="AG59" i="4"/>
  <c r="AG60" i="4"/>
  <c r="AG61" i="4"/>
  <c r="AG64" i="4"/>
  <c r="AG67" i="4"/>
  <c r="AG70" i="4"/>
  <c r="AG77" i="4"/>
  <c r="AG86" i="4"/>
  <c r="AG43" i="4"/>
  <c r="AG46" i="4"/>
  <c r="AG49" i="4"/>
  <c r="AG52" i="4"/>
  <c r="AG58" i="4"/>
  <c r="AG65" i="4"/>
  <c r="AG66" i="4"/>
  <c r="AG71" i="4"/>
  <c r="AG74" i="4"/>
  <c r="AG75" i="4"/>
  <c r="AG76" i="4"/>
  <c r="AG78" i="4"/>
  <c r="AG79" i="4"/>
  <c r="AG80" i="4"/>
  <c r="AG81" i="4"/>
  <c r="AG84" i="4"/>
  <c r="AG85" i="4"/>
  <c r="AG88" i="4"/>
  <c r="AG90" i="4"/>
  <c r="AG37" i="4"/>
  <c r="AG38" i="4"/>
  <c r="AG39" i="4"/>
  <c r="AG42" i="4"/>
  <c r="AG45" i="4"/>
  <c r="AG50" i="4"/>
  <c r="AG53" i="4"/>
  <c r="AG54" i="4"/>
  <c r="AG57" i="4"/>
  <c r="AG62" i="4"/>
  <c r="AG63" i="4"/>
  <c r="AG68" i="4"/>
  <c r="AG69" i="4"/>
  <c r="AG72" i="4"/>
  <c r="AG73" i="4"/>
  <c r="AG82" i="4"/>
  <c r="AG83" i="4"/>
  <c r="AG87" i="4"/>
  <c r="AG89" i="4"/>
  <c r="AG91"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J60" i="5"/>
  <c r="K60" i="5" s="1"/>
  <c r="L60" i="5" s="1"/>
  <c r="M38" i="8"/>
  <c r="O38" i="8" s="1"/>
  <c r="P67" i="5"/>
  <c r="Q67" i="5" s="1"/>
  <c r="R67" i="5" s="1"/>
  <c r="F49" i="6"/>
  <c r="H49" i="6" s="1"/>
  <c r="I49" i="6" s="1"/>
  <c r="M71" i="5"/>
  <c r="F64" i="8"/>
  <c r="H64" i="8" s="1"/>
  <c r="I64" i="8" s="1"/>
  <c r="J51" i="3"/>
  <c r="K51" i="3" s="1"/>
  <c r="L51" i="3" s="1"/>
  <c r="F52" i="8"/>
  <c r="H52" i="8" s="1"/>
  <c r="I52" i="8" s="1"/>
  <c r="P57" i="8"/>
  <c r="Q57" i="8" s="1"/>
  <c r="R57" i="8" s="1"/>
  <c r="P74" i="8"/>
  <c r="Q74" i="8" s="1"/>
  <c r="R74" i="8" s="1"/>
  <c r="AI52" i="8"/>
  <c r="AJ52" i="8" s="1"/>
  <c r="P36" i="8"/>
  <c r="Q36" i="8" s="1"/>
  <c r="R36" i="8" s="1"/>
  <c r="AI36" i="8"/>
  <c r="AJ36" i="8" s="1"/>
  <c r="M55" i="8"/>
  <c r="O55" i="8" s="1"/>
  <c r="AI50" i="8"/>
  <c r="AJ50" i="8" s="1"/>
  <c r="P47" i="4"/>
  <c r="Q47" i="4" s="1"/>
  <c r="R47" i="4" s="1"/>
  <c r="P70" i="4"/>
  <c r="Q70" i="4" s="1"/>
  <c r="R70" i="4" s="1"/>
  <c r="M69" i="5"/>
  <c r="F41" i="8"/>
  <c r="H41" i="8" s="1"/>
  <c r="I41" i="8" s="1"/>
  <c r="F60" i="8"/>
  <c r="H60" i="8" s="1"/>
  <c r="I60" i="8" s="1"/>
  <c r="AC57" i="8"/>
  <c r="AI57" i="8" s="1"/>
  <c r="AJ57" i="8" s="1"/>
  <c r="AC38" i="8"/>
  <c r="AI38" i="8" s="1"/>
  <c r="AJ38" i="8" s="1"/>
  <c r="AC40" i="8"/>
  <c r="AI40" i="8" s="1"/>
  <c r="AJ40" i="8" s="1"/>
  <c r="J45" i="4"/>
  <c r="K45" i="4" s="1"/>
  <c r="L45" i="4" s="1"/>
  <c r="P43" i="8"/>
  <c r="Q43" i="8" s="1"/>
  <c r="R43" i="8" s="1"/>
  <c r="AC60" i="8"/>
  <c r="AI60" i="8" s="1"/>
  <c r="AJ60" i="8" s="1"/>
  <c r="AC43" i="8"/>
  <c r="AI43" i="8" s="1"/>
  <c r="AJ43" i="8" s="1"/>
  <c r="AC45" i="8"/>
  <c r="AI45" i="8" s="1"/>
  <c r="AJ45" i="8" s="1"/>
  <c r="AI53" i="8"/>
  <c r="AJ53" i="8" s="1"/>
  <c r="AI58" i="8"/>
  <c r="AJ58" i="8" s="1"/>
  <c r="P37" i="8"/>
  <c r="Q37" i="8" s="1"/>
  <c r="R37" i="8" s="1"/>
  <c r="M44" i="8"/>
  <c r="O44" i="8" s="1"/>
  <c r="M73" i="8"/>
  <c r="O73" i="8" s="1"/>
  <c r="F50" i="3"/>
  <c r="H50" i="3" s="1"/>
  <c r="I50" i="3" s="1"/>
  <c r="P51" i="5"/>
  <c r="Q51" i="5" s="1"/>
  <c r="R51" i="5" s="1"/>
  <c r="AI37" i="8"/>
  <c r="AJ37" i="8" s="1"/>
  <c r="AI51" i="8"/>
  <c r="AJ51" i="8" s="1"/>
  <c r="F61" i="8"/>
  <c r="H61" i="8" s="1"/>
  <c r="I61" i="8" s="1"/>
  <c r="M91" i="4"/>
  <c r="O91" i="4" s="1"/>
  <c r="F95" i="3"/>
  <c r="H95" i="3" s="1"/>
  <c r="I95" i="3" s="1"/>
  <c r="AI42" i="8"/>
  <c r="AJ42" i="8" s="1"/>
  <c r="AI49" i="8"/>
  <c r="AJ49" i="8" s="1"/>
  <c r="J54" i="8"/>
  <c r="K54" i="8" s="1"/>
  <c r="L54" i="8" s="1"/>
  <c r="AI54" i="8"/>
  <c r="AJ54" i="8" s="1"/>
  <c r="AC39" i="8"/>
  <c r="AI39" i="8" s="1"/>
  <c r="AJ39" i="8" s="1"/>
  <c r="AC41" i="8"/>
  <c r="AI41" i="8" s="1"/>
  <c r="AJ41" i="8" s="1"/>
  <c r="P53" i="3"/>
  <c r="Q53" i="3" s="1"/>
  <c r="R53" i="3" s="1"/>
  <c r="J39" i="5"/>
  <c r="K39" i="5" s="1"/>
  <c r="L39" i="5" s="1"/>
  <c r="AI47" i="8"/>
  <c r="AJ47" i="8" s="1"/>
  <c r="AC59" i="8"/>
  <c r="AI59" i="8" s="1"/>
  <c r="AJ59" i="8" s="1"/>
  <c r="AC44" i="8"/>
  <c r="AI44" i="8" s="1"/>
  <c r="AJ44" i="8" s="1"/>
  <c r="AC46" i="8"/>
  <c r="AI46" i="8" s="1"/>
  <c r="AJ46" i="8" s="1"/>
  <c r="AC48" i="8"/>
  <c r="AI48" i="8" s="1"/>
  <c r="AJ48" i="8" s="1"/>
  <c r="AC55" i="8"/>
  <c r="AI55" i="8" s="1"/>
  <c r="AJ55" i="8" s="1"/>
  <c r="AC56" i="8"/>
  <c r="AI56" i="8" s="1"/>
  <c r="AJ56" i="8" s="1"/>
  <c r="F36" i="8"/>
  <c r="H36" i="8" s="1"/>
  <c r="I36" i="8" s="1"/>
  <c r="F68" i="8"/>
  <c r="H68" i="8" s="1"/>
  <c r="I68" i="8" s="1"/>
  <c r="AG79" i="8"/>
  <c r="M120" i="7"/>
  <c r="O120" i="7" s="1"/>
  <c r="J54" i="7"/>
  <c r="K54" i="7" s="1"/>
  <c r="L54" i="7" s="1"/>
  <c r="M54" i="7"/>
  <c r="J134" i="5"/>
  <c r="K134" i="5" s="1"/>
  <c r="L134" i="5" s="1"/>
  <c r="J40" i="6"/>
  <c r="K40" i="6" s="1"/>
  <c r="L40" i="6" s="1"/>
  <c r="J42" i="3"/>
  <c r="K42" i="3" s="1"/>
  <c r="L42" i="3" s="1"/>
  <c r="J93" i="4"/>
  <c r="K93" i="4" s="1"/>
  <c r="L93" i="4" s="1"/>
  <c r="J124" i="4"/>
  <c r="K124" i="4" s="1"/>
  <c r="L124" i="4" s="1"/>
  <c r="P60" i="5"/>
  <c r="Q60" i="5" s="1"/>
  <c r="R60" i="5" s="1"/>
  <c r="F54" i="7"/>
  <c r="H54" i="7" s="1"/>
  <c r="I54" i="7" s="1"/>
  <c r="M36" i="4"/>
  <c r="O36" i="4" s="1"/>
  <c r="J44" i="6"/>
  <c r="K44" i="6" s="1"/>
  <c r="L44" i="6" s="1"/>
  <c r="F109" i="8"/>
  <c r="H109" i="8" s="1"/>
  <c r="I109" i="8" s="1"/>
  <c r="M45" i="7"/>
  <c r="P44" i="6"/>
  <c r="Q44" i="6" s="1"/>
  <c r="R44" i="6" s="1"/>
  <c r="M109" i="8"/>
  <c r="O109" i="8" s="1"/>
  <c r="P45" i="7"/>
  <c r="Q45" i="7" s="1"/>
  <c r="R45" i="7" s="1"/>
  <c r="M47" i="6"/>
  <c r="P47" i="5"/>
  <c r="Q47" i="5" s="1"/>
  <c r="R47" i="5" s="1"/>
  <c r="P50" i="7"/>
  <c r="Q50" i="7" s="1"/>
  <c r="R50" i="7" s="1"/>
  <c r="J91" i="7"/>
  <c r="K91" i="7" s="1"/>
  <c r="L91" i="7" s="1"/>
  <c r="J56" i="8"/>
  <c r="K56" i="8" s="1"/>
  <c r="L56" i="8" s="1"/>
  <c r="P49" i="8"/>
  <c r="Q49" i="8" s="1"/>
  <c r="R49" i="8" s="1"/>
  <c r="M64" i="5"/>
  <c r="M39" i="3"/>
  <c r="F57" i="8"/>
  <c r="H57" i="8" s="1"/>
  <c r="I57" i="8" s="1"/>
  <c r="F60" i="5"/>
  <c r="H60" i="5" s="1"/>
  <c r="I60" i="5" s="1"/>
  <c r="P40" i="6"/>
  <c r="Q40" i="6" s="1"/>
  <c r="R40" i="6" s="1"/>
  <c r="M56" i="8"/>
  <c r="O56" i="8" s="1"/>
  <c r="P59" i="6"/>
  <c r="Q59" i="6" s="1"/>
  <c r="R59" i="6" s="1"/>
  <c r="J96" i="7"/>
  <c r="K96" i="7" s="1"/>
  <c r="L96" i="7" s="1"/>
  <c r="J52" i="8"/>
  <c r="K52" i="8" s="1"/>
  <c r="L52" i="8" s="1"/>
  <c r="P54" i="8"/>
  <c r="Q54" i="8" s="1"/>
  <c r="R54" i="8" s="1"/>
  <c r="F58" i="8"/>
  <c r="H58" i="8" s="1"/>
  <c r="I58" i="8" s="1"/>
  <c r="F101" i="8"/>
  <c r="H101" i="8" s="1"/>
  <c r="I101" i="8" s="1"/>
  <c r="J36" i="6"/>
  <c r="K36" i="6" s="1"/>
  <c r="L36" i="6" s="1"/>
  <c r="M52" i="8"/>
  <c r="O52" i="8" s="1"/>
  <c r="P109" i="8"/>
  <c r="Q109" i="8" s="1"/>
  <c r="R109" i="8" s="1"/>
  <c r="P51" i="3"/>
  <c r="Q51" i="3" s="1"/>
  <c r="R51" i="3" s="1"/>
  <c r="J56" i="4"/>
  <c r="K56" i="4" s="1"/>
  <c r="L56" i="4" s="1"/>
  <c r="F39" i="8"/>
  <c r="H39" i="8" s="1"/>
  <c r="I39" i="8" s="1"/>
  <c r="F49" i="3"/>
  <c r="H49" i="3" s="1"/>
  <c r="I49" i="3" s="1"/>
  <c r="P36" i="6"/>
  <c r="Q36" i="6" s="1"/>
  <c r="R36" i="6" s="1"/>
  <c r="P133" i="7"/>
  <c r="Q133" i="7" s="1"/>
  <c r="R133" i="7" s="1"/>
  <c r="F48" i="8"/>
  <c r="H48" i="8" s="1"/>
  <c r="I48" i="8" s="1"/>
  <c r="F42" i="3"/>
  <c r="H42" i="3" s="1"/>
  <c r="I42" i="3" s="1"/>
  <c r="F48" i="6"/>
  <c r="H48" i="6" s="1"/>
  <c r="I48" i="6" s="1"/>
  <c r="F55" i="6"/>
  <c r="H55" i="6" s="1"/>
  <c r="I55" i="6" s="1"/>
  <c r="J39" i="8"/>
  <c r="K39" i="8" s="1"/>
  <c r="L39" i="8" s="1"/>
  <c r="F97" i="5"/>
  <c r="H97" i="5" s="1"/>
  <c r="I97" i="5" s="1"/>
  <c r="F39" i="6"/>
  <c r="H39" i="6" s="1"/>
  <c r="I39" i="6" s="1"/>
  <c r="F60" i="7"/>
  <c r="H60" i="7" s="1"/>
  <c r="I60" i="7" s="1"/>
  <c r="F40" i="3"/>
  <c r="H40" i="3" s="1"/>
  <c r="I40" i="3" s="1"/>
  <c r="J47" i="3"/>
  <c r="K47" i="3" s="1"/>
  <c r="L47" i="3" s="1"/>
  <c r="P48" i="6"/>
  <c r="Q48" i="6" s="1"/>
  <c r="R48" i="6" s="1"/>
  <c r="P55" i="6"/>
  <c r="Q55" i="6" s="1"/>
  <c r="R55" i="6" s="1"/>
  <c r="F97" i="7"/>
  <c r="H97" i="7" s="1"/>
  <c r="I97" i="7" s="1"/>
  <c r="J82" i="8"/>
  <c r="K82" i="8" s="1"/>
  <c r="L82" i="8" s="1"/>
  <c r="P63" i="5"/>
  <c r="Q63" i="5" s="1"/>
  <c r="R63" i="5" s="1"/>
  <c r="M60" i="6"/>
  <c r="J57" i="8"/>
  <c r="K57" i="8" s="1"/>
  <c r="L57" i="8" s="1"/>
  <c r="M57" i="8"/>
  <c r="O57" i="8" s="1"/>
  <c r="J133" i="8"/>
  <c r="K133" i="8" s="1"/>
  <c r="L133" i="8" s="1"/>
  <c r="M43" i="5"/>
  <c r="P45" i="5"/>
  <c r="Q45" i="5" s="1"/>
  <c r="R45" i="5" s="1"/>
  <c r="J57" i="3"/>
  <c r="K57" i="3" s="1"/>
  <c r="L57" i="3" s="1"/>
  <c r="M51" i="8"/>
  <c r="O51" i="8" s="1"/>
  <c r="F57" i="5"/>
  <c r="H57" i="5" s="1"/>
  <c r="I57" i="5" s="1"/>
  <c r="P41" i="5"/>
  <c r="Q41" i="5" s="1"/>
  <c r="R41" i="5" s="1"/>
  <c r="J79" i="3"/>
  <c r="K79" i="3" s="1"/>
  <c r="L79" i="3" s="1"/>
  <c r="M79" i="3"/>
  <c r="F84" i="3"/>
  <c r="H84" i="3" s="1"/>
  <c r="I84" i="3" s="1"/>
  <c r="F123" i="3"/>
  <c r="H123" i="3" s="1"/>
  <c r="I123" i="3" s="1"/>
  <c r="F36" i="4"/>
  <c r="H36" i="4" s="1"/>
  <c r="I36" i="4" s="1"/>
  <c r="P38" i="4"/>
  <c r="Q38" i="4" s="1"/>
  <c r="R38" i="4" s="1"/>
  <c r="F56" i="8"/>
  <c r="H56" i="8" s="1"/>
  <c r="I56" i="8" s="1"/>
  <c r="J65" i="3"/>
  <c r="K65" i="3" s="1"/>
  <c r="L65" i="3" s="1"/>
  <c r="J50" i="4"/>
  <c r="K50" i="4" s="1"/>
  <c r="L50" i="4" s="1"/>
  <c r="P42" i="8"/>
  <c r="Q42" i="8" s="1"/>
  <c r="R42" i="8" s="1"/>
  <c r="F54" i="3"/>
  <c r="H54" i="3" s="1"/>
  <c r="I54" i="3" s="1"/>
  <c r="J36" i="4"/>
  <c r="K36" i="4" s="1"/>
  <c r="L36" i="4" s="1"/>
  <c r="F37" i="5"/>
  <c r="H37" i="5" s="1"/>
  <c r="I37" i="5" s="1"/>
  <c r="M59" i="5"/>
  <c r="P101" i="5"/>
  <c r="Q101" i="5" s="1"/>
  <c r="R101" i="5" s="1"/>
  <c r="F45" i="6"/>
  <c r="H45" i="6" s="1"/>
  <c r="I45" i="6" s="1"/>
  <c r="F54" i="6"/>
  <c r="H54" i="6" s="1"/>
  <c r="I54" i="6" s="1"/>
  <c r="F53" i="7"/>
  <c r="H53" i="7" s="1"/>
  <c r="I53" i="7" s="1"/>
  <c r="M59" i="7"/>
  <c r="J115" i="7"/>
  <c r="K115" i="7" s="1"/>
  <c r="L115" i="7" s="1"/>
  <c r="P56" i="8"/>
  <c r="Q56" i="8" s="1"/>
  <c r="R56" i="8" s="1"/>
  <c r="P82" i="8"/>
  <c r="Q82" i="8" s="1"/>
  <c r="R82" i="8" s="1"/>
  <c r="J56" i="3"/>
  <c r="K56" i="3" s="1"/>
  <c r="L56" i="3" s="1"/>
  <c r="P61" i="5"/>
  <c r="Q61" i="5" s="1"/>
  <c r="R61" i="5" s="1"/>
  <c r="P52" i="8"/>
  <c r="Q52" i="8" s="1"/>
  <c r="R52" i="8" s="1"/>
  <c r="P64" i="8"/>
  <c r="Q64" i="8" s="1"/>
  <c r="R64" i="8" s="1"/>
  <c r="M79" i="8"/>
  <c r="O79" i="8" s="1"/>
  <c r="J85" i="8"/>
  <c r="K85" i="8" s="1"/>
  <c r="L85" i="8" s="1"/>
  <c r="P81" i="4"/>
  <c r="Q81" i="4" s="1"/>
  <c r="R81" i="4" s="1"/>
  <c r="M45" i="6"/>
  <c r="M54" i="6"/>
  <c r="M53" i="7"/>
  <c r="F55" i="7"/>
  <c r="H55" i="7" s="1"/>
  <c r="I55" i="7" s="1"/>
  <c r="J71" i="7"/>
  <c r="K71" i="7" s="1"/>
  <c r="L71" i="7" s="1"/>
  <c r="P62" i="8"/>
  <c r="Q62" i="8" s="1"/>
  <c r="R62" i="8" s="1"/>
  <c r="M85" i="8"/>
  <c r="O85" i="8" s="1"/>
  <c r="P96" i="8"/>
  <c r="Q96" i="8" s="1"/>
  <c r="R96" i="8" s="1"/>
  <c r="J58" i="8"/>
  <c r="K58" i="8" s="1"/>
  <c r="L58" i="8" s="1"/>
  <c r="P79" i="8"/>
  <c r="Q79" i="8" s="1"/>
  <c r="R79" i="8" s="1"/>
  <c r="J110" i="5"/>
  <c r="K110" i="5" s="1"/>
  <c r="L110" i="5" s="1"/>
  <c r="J39" i="3"/>
  <c r="K39" i="3" s="1"/>
  <c r="L39" i="3" s="1"/>
  <c r="J41" i="3"/>
  <c r="K41" i="3" s="1"/>
  <c r="L41" i="3" s="1"/>
  <c r="P43" i="3"/>
  <c r="Q43" i="3" s="1"/>
  <c r="R43" i="3" s="1"/>
  <c r="F60" i="4"/>
  <c r="H60" i="4" s="1"/>
  <c r="I60" i="4" s="1"/>
  <c r="F111" i="4"/>
  <c r="H111" i="4" s="1"/>
  <c r="I111" i="4" s="1"/>
  <c r="F42" i="5"/>
  <c r="H42" i="5" s="1"/>
  <c r="I42" i="5" s="1"/>
  <c r="M110" i="5"/>
  <c r="O110" i="5" s="1"/>
  <c r="P52" i="6"/>
  <c r="Q52" i="6" s="1"/>
  <c r="R52" i="6" s="1"/>
  <c r="F59" i="6"/>
  <c r="H59" i="6" s="1"/>
  <c r="I59" i="6" s="1"/>
  <c r="P73" i="6"/>
  <c r="Q73" i="6" s="1"/>
  <c r="R73" i="6" s="1"/>
  <c r="J55" i="7"/>
  <c r="K55" i="7" s="1"/>
  <c r="L55" i="7" s="1"/>
  <c r="M58" i="8"/>
  <c r="O58" i="8" s="1"/>
  <c r="J74" i="8"/>
  <c r="K74" i="8" s="1"/>
  <c r="L74" i="8" s="1"/>
  <c r="M88" i="8"/>
  <c r="O88" i="8" s="1"/>
  <c r="M124" i="8"/>
  <c r="O124" i="8" s="1"/>
  <c r="J67" i="4"/>
  <c r="K67" i="4" s="1"/>
  <c r="L67" i="4" s="1"/>
  <c r="P74" i="4"/>
  <c r="Q74" i="4" s="1"/>
  <c r="R74" i="4" s="1"/>
  <c r="M46" i="5"/>
  <c r="M48" i="5"/>
  <c r="F105" i="5"/>
  <c r="H105" i="5" s="1"/>
  <c r="I105" i="5" s="1"/>
  <c r="J39" i="6"/>
  <c r="K39" i="6" s="1"/>
  <c r="L39" i="6" s="1"/>
  <c r="J41" i="6"/>
  <c r="K41" i="6" s="1"/>
  <c r="L41" i="6" s="1"/>
  <c r="F61" i="6"/>
  <c r="H61" i="6" s="1"/>
  <c r="I61" i="6" s="1"/>
  <c r="M96" i="7"/>
  <c r="O96" i="7" s="1"/>
  <c r="F45" i="8"/>
  <c r="H45" i="8" s="1"/>
  <c r="I45" i="8" s="1"/>
  <c r="P37" i="5"/>
  <c r="Q37" i="5" s="1"/>
  <c r="R37" i="5" s="1"/>
  <c r="J58" i="4"/>
  <c r="K58" i="4" s="1"/>
  <c r="L58" i="4" s="1"/>
  <c r="J60" i="4"/>
  <c r="K60" i="4" s="1"/>
  <c r="L60" i="4" s="1"/>
  <c r="M42" i="5"/>
  <c r="M59" i="6"/>
  <c r="O59" i="6" s="1"/>
  <c r="M62" i="7"/>
  <c r="P58" i="8"/>
  <c r="Q58" i="8" s="1"/>
  <c r="R58" i="8" s="1"/>
  <c r="M59" i="3"/>
  <c r="M60" i="4"/>
  <c r="O60" i="4" s="1"/>
  <c r="P67" i="4"/>
  <c r="Q67" i="4" s="1"/>
  <c r="R67" i="4" s="1"/>
  <c r="M37" i="6"/>
  <c r="P55" i="7"/>
  <c r="Q55" i="7" s="1"/>
  <c r="R55" i="7" s="1"/>
  <c r="M43" i="8"/>
  <c r="O43" i="8" s="1"/>
  <c r="J45" i="8"/>
  <c r="K45" i="8" s="1"/>
  <c r="L45" i="8" s="1"/>
  <c r="F49" i="8"/>
  <c r="H49" i="8" s="1"/>
  <c r="I49" i="8" s="1"/>
  <c r="P113" i="8"/>
  <c r="Q113" i="8" s="1"/>
  <c r="R113" i="8" s="1"/>
  <c r="P127" i="3"/>
  <c r="Q127" i="3" s="1"/>
  <c r="R127" i="3" s="1"/>
  <c r="P58" i="4"/>
  <c r="Q58" i="4" s="1"/>
  <c r="R58" i="4" s="1"/>
  <c r="P45" i="8"/>
  <c r="Q45" i="8" s="1"/>
  <c r="R45" i="8" s="1"/>
  <c r="F51" i="3"/>
  <c r="H51" i="3" s="1"/>
  <c r="I51" i="3" s="1"/>
  <c r="F54" i="4"/>
  <c r="H54" i="4" s="1"/>
  <c r="I54" i="4" s="1"/>
  <c r="F43" i="7"/>
  <c r="H43" i="7" s="1"/>
  <c r="I43" i="7" s="1"/>
  <c r="M53" i="3"/>
  <c r="M36" i="5"/>
  <c r="M54" i="3"/>
  <c r="P125" i="8"/>
  <c r="Q125" i="8" s="1"/>
  <c r="R125" i="8" s="1"/>
  <c r="M51" i="3"/>
  <c r="J132" i="4"/>
  <c r="K132" i="4" s="1"/>
  <c r="L132" i="4" s="1"/>
  <c r="P43" i="7"/>
  <c r="Q43" i="7" s="1"/>
  <c r="R43" i="7" s="1"/>
  <c r="M40" i="3"/>
  <c r="J52" i="4"/>
  <c r="K52" i="4" s="1"/>
  <c r="L52" i="4" s="1"/>
  <c r="M47" i="5"/>
  <c r="P106" i="5"/>
  <c r="Q106" i="5" s="1"/>
  <c r="R106" i="5" s="1"/>
  <c r="M40" i="6"/>
  <c r="F60" i="6"/>
  <c r="H60" i="6" s="1"/>
  <c r="I60" i="6" s="1"/>
  <c r="M50" i="7"/>
  <c r="J54" i="3"/>
  <c r="K54" i="3" s="1"/>
  <c r="L54" i="3" s="1"/>
  <c r="F92" i="3"/>
  <c r="H92" i="3" s="1"/>
  <c r="I92" i="3" s="1"/>
  <c r="M100" i="3"/>
  <c r="O100" i="3" s="1"/>
  <c r="J120" i="3"/>
  <c r="K120" i="3" s="1"/>
  <c r="L120" i="3" s="1"/>
  <c r="P37" i="4"/>
  <c r="Q37" i="4" s="1"/>
  <c r="R37" i="4" s="1"/>
  <c r="J55" i="4"/>
  <c r="K55" i="4" s="1"/>
  <c r="L55" i="4" s="1"/>
  <c r="F55" i="5"/>
  <c r="H55" i="5" s="1"/>
  <c r="I55" i="5" s="1"/>
  <c r="J67" i="5"/>
  <c r="K67" i="5" s="1"/>
  <c r="L67" i="5" s="1"/>
  <c r="M134" i="5"/>
  <c r="O134" i="5" s="1"/>
  <c r="M51" i="6"/>
  <c r="M56" i="7"/>
  <c r="J65" i="7"/>
  <c r="K65" i="7" s="1"/>
  <c r="L65" i="7" s="1"/>
  <c r="M133" i="7"/>
  <c r="O133" i="7" s="1"/>
  <c r="J51" i="8"/>
  <c r="K51" i="8" s="1"/>
  <c r="L51" i="8" s="1"/>
  <c r="P99" i="8"/>
  <c r="Q99" i="8" s="1"/>
  <c r="R99" i="8" s="1"/>
  <c r="J115" i="8"/>
  <c r="K115" i="8" s="1"/>
  <c r="L115" i="8" s="1"/>
  <c r="M55" i="4"/>
  <c r="O55" i="4" s="1"/>
  <c r="P43" i="5"/>
  <c r="Q43" i="5" s="1"/>
  <c r="R43" i="5" s="1"/>
  <c r="M45" i="5"/>
  <c r="P59" i="5"/>
  <c r="Q59" i="5" s="1"/>
  <c r="R59" i="5" s="1"/>
  <c r="M63" i="5"/>
  <c r="J61" i="6"/>
  <c r="K61" i="6" s="1"/>
  <c r="L61" i="6" s="1"/>
  <c r="J39" i="7"/>
  <c r="K39" i="7" s="1"/>
  <c r="L39" i="7" s="1"/>
  <c r="J45" i="7"/>
  <c r="K45" i="7" s="1"/>
  <c r="L45" i="7" s="1"/>
  <c r="J53" i="7"/>
  <c r="K53" i="7" s="1"/>
  <c r="L53" i="7" s="1"/>
  <c r="J128" i="7"/>
  <c r="K128" i="7" s="1"/>
  <c r="L128" i="7" s="1"/>
  <c r="M115" i="8"/>
  <c r="O115" i="8" s="1"/>
  <c r="F115" i="3"/>
  <c r="H115" i="3" s="1"/>
  <c r="I115" i="3" s="1"/>
  <c r="F51" i="5"/>
  <c r="H51" i="5" s="1"/>
  <c r="I51" i="5" s="1"/>
  <c r="F38" i="6"/>
  <c r="H38" i="6" s="1"/>
  <c r="I38" i="6" s="1"/>
  <c r="F37" i="8"/>
  <c r="H37" i="8" s="1"/>
  <c r="I37" i="8" s="1"/>
  <c r="J90" i="3"/>
  <c r="K90" i="3" s="1"/>
  <c r="L90" i="3" s="1"/>
  <c r="M57" i="4"/>
  <c r="O57" i="4" s="1"/>
  <c r="J103" i="4"/>
  <c r="K103" i="4" s="1"/>
  <c r="L103" i="4" s="1"/>
  <c r="J49" i="5"/>
  <c r="K49" i="5" s="1"/>
  <c r="L49" i="5" s="1"/>
  <c r="M39" i="7"/>
  <c r="M70" i="7"/>
  <c r="J77" i="7"/>
  <c r="K77" i="7" s="1"/>
  <c r="L77" i="7" s="1"/>
  <c r="M85" i="7"/>
  <c r="O85" i="7" s="1"/>
  <c r="J131" i="7"/>
  <c r="K131" i="7" s="1"/>
  <c r="L131" i="7" s="1"/>
  <c r="M43" i="3"/>
  <c r="M47" i="3"/>
  <c r="M90" i="3"/>
  <c r="O90" i="3" s="1"/>
  <c r="J115" i="3"/>
  <c r="K115" i="3" s="1"/>
  <c r="L115" i="3" s="1"/>
  <c r="J73" i="4"/>
  <c r="K73" i="4" s="1"/>
  <c r="L73" i="4" s="1"/>
  <c r="M117" i="4"/>
  <c r="O117" i="4" s="1"/>
  <c r="J51" i="5"/>
  <c r="K51" i="5" s="1"/>
  <c r="L51" i="5" s="1"/>
  <c r="M77" i="7"/>
  <c r="O77" i="7" s="1"/>
  <c r="M131" i="7"/>
  <c r="O131" i="7" s="1"/>
  <c r="F53" i="3"/>
  <c r="H53" i="3" s="1"/>
  <c r="I53" i="3" s="1"/>
  <c r="F44" i="4"/>
  <c r="H44" i="4" s="1"/>
  <c r="I44" i="4" s="1"/>
  <c r="P61" i="4"/>
  <c r="Q61" i="4" s="1"/>
  <c r="R61" i="4" s="1"/>
  <c r="J42" i="5"/>
  <c r="K42" i="5" s="1"/>
  <c r="L42" i="5" s="1"/>
  <c r="P49" i="5"/>
  <c r="Q49" i="5" s="1"/>
  <c r="R49" i="5" s="1"/>
  <c r="M51" i="5"/>
  <c r="P38" i="6"/>
  <c r="Q38" i="6" s="1"/>
  <c r="R38" i="6" s="1"/>
  <c r="P39" i="7"/>
  <c r="Q39" i="7" s="1"/>
  <c r="R39" i="7" s="1"/>
  <c r="F94" i="7"/>
  <c r="H94" i="7" s="1"/>
  <c r="I94" i="7" s="1"/>
  <c r="F53" i="8"/>
  <c r="H53" i="8" s="1"/>
  <c r="I53" i="8" s="1"/>
  <c r="F56" i="3"/>
  <c r="H56" i="3" s="1"/>
  <c r="I56" i="3" s="1"/>
  <c r="F40" i="4"/>
  <c r="H40" i="4" s="1"/>
  <c r="I40" i="4" s="1"/>
  <c r="F46" i="4"/>
  <c r="H46" i="4" s="1"/>
  <c r="I46" i="4" s="1"/>
  <c r="M40" i="5"/>
  <c r="F79" i="5"/>
  <c r="H79" i="5" s="1"/>
  <c r="I79" i="5" s="1"/>
  <c r="F89" i="5"/>
  <c r="H89" i="5" s="1"/>
  <c r="I89" i="5" s="1"/>
  <c r="J46" i="6"/>
  <c r="K46" i="6" s="1"/>
  <c r="L46" i="6" s="1"/>
  <c r="J50" i="6"/>
  <c r="K50" i="6" s="1"/>
  <c r="L50" i="6" s="1"/>
  <c r="P131" i="7"/>
  <c r="Q131" i="7" s="1"/>
  <c r="R131" i="7" s="1"/>
  <c r="F50" i="8"/>
  <c r="H50" i="8" s="1"/>
  <c r="I50" i="8" s="1"/>
  <c r="J53" i="3"/>
  <c r="K53" i="3" s="1"/>
  <c r="L53" i="3" s="1"/>
  <c r="J44" i="4"/>
  <c r="K44" i="4" s="1"/>
  <c r="L44" i="4" s="1"/>
  <c r="F96" i="5"/>
  <c r="H96" i="5" s="1"/>
  <c r="I96" i="5" s="1"/>
  <c r="M108" i="5"/>
  <c r="O108" i="5" s="1"/>
  <c r="J130" i="5"/>
  <c r="K130" i="5" s="1"/>
  <c r="L130" i="5" s="1"/>
  <c r="M42" i="6"/>
  <c r="M50" i="6"/>
  <c r="F50" i="7"/>
  <c r="H50" i="7" s="1"/>
  <c r="I50" i="7" s="1"/>
  <c r="J94" i="7"/>
  <c r="K94" i="7" s="1"/>
  <c r="L94" i="7" s="1"/>
  <c r="M107" i="7"/>
  <c r="O107" i="7" s="1"/>
  <c r="P115" i="7"/>
  <c r="Q115" i="7" s="1"/>
  <c r="R115" i="7" s="1"/>
  <c r="P126" i="7"/>
  <c r="Q126" i="7" s="1"/>
  <c r="R126" i="7" s="1"/>
  <c r="P39" i="8"/>
  <c r="Q39" i="8" s="1"/>
  <c r="R39" i="8" s="1"/>
  <c r="F43" i="8"/>
  <c r="H43" i="8" s="1"/>
  <c r="I43" i="8" s="1"/>
  <c r="M53" i="8"/>
  <c r="O53" i="8" s="1"/>
  <c r="F55" i="8"/>
  <c r="H55" i="8" s="1"/>
  <c r="I55" i="8" s="1"/>
  <c r="P68" i="8"/>
  <c r="Q68" i="8" s="1"/>
  <c r="R68" i="8" s="1"/>
  <c r="P124" i="8"/>
  <c r="Q124" i="8" s="1"/>
  <c r="R124" i="8" s="1"/>
  <c r="J86" i="3"/>
  <c r="K86" i="3" s="1"/>
  <c r="L86" i="3" s="1"/>
  <c r="J38" i="4"/>
  <c r="K38" i="4" s="1"/>
  <c r="L38" i="4" s="1"/>
  <c r="J40" i="4"/>
  <c r="K40" i="4" s="1"/>
  <c r="L40" i="4" s="1"/>
  <c r="J42" i="4"/>
  <c r="K42" i="4" s="1"/>
  <c r="L42" i="4" s="1"/>
  <c r="J46" i="4"/>
  <c r="K46" i="4" s="1"/>
  <c r="L46" i="4" s="1"/>
  <c r="J112" i="4"/>
  <c r="K112" i="4" s="1"/>
  <c r="L112" i="4" s="1"/>
  <c r="F36" i="5"/>
  <c r="H36" i="5" s="1"/>
  <c r="I36" i="5" s="1"/>
  <c r="F84" i="5"/>
  <c r="H84" i="5" s="1"/>
  <c r="I84" i="5" s="1"/>
  <c r="J89" i="5"/>
  <c r="K89" i="5" s="1"/>
  <c r="L89" i="5" s="1"/>
  <c r="P46" i="6"/>
  <c r="Q46" i="6" s="1"/>
  <c r="R46" i="6" s="1"/>
  <c r="F42" i="7"/>
  <c r="H42" i="7" s="1"/>
  <c r="I42" i="7" s="1"/>
  <c r="P59" i="7"/>
  <c r="Q59" i="7" s="1"/>
  <c r="R59" i="7" s="1"/>
  <c r="P96" i="7"/>
  <c r="Q96" i="7" s="1"/>
  <c r="R96" i="7" s="1"/>
  <c r="M41" i="8"/>
  <c r="O41" i="8" s="1"/>
  <c r="M40" i="4"/>
  <c r="O40" i="4" s="1"/>
  <c r="P44" i="4"/>
  <c r="Q44" i="4" s="1"/>
  <c r="R44" i="4" s="1"/>
  <c r="F50" i="4"/>
  <c r="H50" i="4" s="1"/>
  <c r="I50" i="4" s="1"/>
  <c r="F56" i="4"/>
  <c r="H56" i="4" s="1"/>
  <c r="I56" i="4" s="1"/>
  <c r="J88" i="4"/>
  <c r="K88" i="4" s="1"/>
  <c r="L88" i="4" s="1"/>
  <c r="J97" i="4"/>
  <c r="K97" i="4" s="1"/>
  <c r="L97" i="4" s="1"/>
  <c r="F56" i="5"/>
  <c r="H56" i="5" s="1"/>
  <c r="I56" i="5" s="1"/>
  <c r="M89" i="5"/>
  <c r="O89" i="5" s="1"/>
  <c r="J103" i="5"/>
  <c r="K103" i="5" s="1"/>
  <c r="L103" i="5" s="1"/>
  <c r="J122" i="5"/>
  <c r="K122" i="5" s="1"/>
  <c r="L122" i="5" s="1"/>
  <c r="P42" i="6"/>
  <c r="Q42" i="6" s="1"/>
  <c r="R42" i="6" s="1"/>
  <c r="P50" i="6"/>
  <c r="Q50" i="6" s="1"/>
  <c r="R50" i="6" s="1"/>
  <c r="M52" i="6"/>
  <c r="J57" i="7"/>
  <c r="K57" i="7" s="1"/>
  <c r="L57" i="7" s="1"/>
  <c r="F73" i="7"/>
  <c r="H73" i="7" s="1"/>
  <c r="I73" i="7" s="1"/>
  <c r="P107" i="7"/>
  <c r="Q107" i="7" s="1"/>
  <c r="R107" i="7" s="1"/>
  <c r="J50" i="8"/>
  <c r="K50" i="8" s="1"/>
  <c r="L50" i="8" s="1"/>
  <c r="P53" i="8"/>
  <c r="Q53" i="8" s="1"/>
  <c r="R53" i="8" s="1"/>
  <c r="J55" i="8"/>
  <c r="K55" i="8" s="1"/>
  <c r="L55" i="8" s="1"/>
  <c r="P73" i="8"/>
  <c r="Q73" i="8" s="1"/>
  <c r="R73" i="8" s="1"/>
  <c r="M111" i="8"/>
  <c r="O111" i="8" s="1"/>
  <c r="M46" i="4"/>
  <c r="O46" i="4" s="1"/>
  <c r="J48" i="4"/>
  <c r="K48" i="4" s="1"/>
  <c r="L48" i="4" s="1"/>
  <c r="J54" i="4"/>
  <c r="K54" i="4" s="1"/>
  <c r="L54" i="4" s="1"/>
  <c r="F81" i="4"/>
  <c r="H81" i="4" s="1"/>
  <c r="I81" i="4" s="1"/>
  <c r="M97" i="4"/>
  <c r="O97" i="4" s="1"/>
  <c r="M44" i="5"/>
  <c r="F93" i="5"/>
  <c r="H93" i="5" s="1"/>
  <c r="I93" i="5" s="1"/>
  <c r="M133" i="5"/>
  <c r="O133" i="5" s="1"/>
  <c r="J54" i="6"/>
  <c r="K54" i="6" s="1"/>
  <c r="L54" i="6" s="1"/>
  <c r="J60" i="6"/>
  <c r="K60" i="6" s="1"/>
  <c r="L60" i="6" s="1"/>
  <c r="J36" i="7"/>
  <c r="K36" i="7" s="1"/>
  <c r="L36" i="7" s="1"/>
  <c r="J38" i="7"/>
  <c r="K38" i="7" s="1"/>
  <c r="L38" i="7" s="1"/>
  <c r="M42" i="7"/>
  <c r="J44" i="7"/>
  <c r="K44" i="7" s="1"/>
  <c r="L44" i="7" s="1"/>
  <c r="M52" i="7"/>
  <c r="P94" i="7"/>
  <c r="Q94" i="7" s="1"/>
  <c r="R94" i="7" s="1"/>
  <c r="P41" i="8"/>
  <c r="Q41" i="8" s="1"/>
  <c r="R41" i="8" s="1"/>
  <c r="P127" i="8"/>
  <c r="Q127" i="8" s="1"/>
  <c r="R127" i="8" s="1"/>
  <c r="M56" i="3"/>
  <c r="O56" i="3" s="1"/>
  <c r="F46" i="5"/>
  <c r="H46" i="5" s="1"/>
  <c r="I46" i="5" s="1"/>
  <c r="J62" i="5"/>
  <c r="K62" i="5" s="1"/>
  <c r="L62" i="5" s="1"/>
  <c r="P50" i="8"/>
  <c r="Q50" i="8" s="1"/>
  <c r="R50" i="8" s="1"/>
  <c r="F48" i="3"/>
  <c r="H48" i="3" s="1"/>
  <c r="I48" i="3" s="1"/>
  <c r="F55" i="3"/>
  <c r="H55" i="3" s="1"/>
  <c r="I55" i="3" s="1"/>
  <c r="M50" i="4"/>
  <c r="O50" i="4" s="1"/>
  <c r="P54" i="4"/>
  <c r="Q54" i="4" s="1"/>
  <c r="R54" i="4" s="1"/>
  <c r="F62" i="4"/>
  <c r="H62" i="4" s="1"/>
  <c r="I62" i="4" s="1"/>
  <c r="P44" i="5"/>
  <c r="Q44" i="5" s="1"/>
  <c r="R44" i="5" s="1"/>
  <c r="F50" i="5"/>
  <c r="H50" i="5" s="1"/>
  <c r="I50" i="5" s="1"/>
  <c r="P56" i="5"/>
  <c r="Q56" i="5" s="1"/>
  <c r="R56" i="5" s="1"/>
  <c r="J64" i="5"/>
  <c r="K64" i="5" s="1"/>
  <c r="L64" i="5" s="1"/>
  <c r="M36" i="7"/>
  <c r="P42" i="7"/>
  <c r="Q42" i="7" s="1"/>
  <c r="R42" i="7" s="1"/>
  <c r="P52" i="7"/>
  <c r="Q52" i="7" s="1"/>
  <c r="R52" i="7" s="1"/>
  <c r="F36" i="3"/>
  <c r="H36" i="3" s="1"/>
  <c r="I36" i="3" s="1"/>
  <c r="F44" i="3"/>
  <c r="H44" i="3" s="1"/>
  <c r="I44" i="3" s="1"/>
  <c r="J46" i="3"/>
  <c r="K46" i="3" s="1"/>
  <c r="L46" i="3" s="1"/>
  <c r="F96" i="3"/>
  <c r="H96" i="3" s="1"/>
  <c r="I96" i="3" s="1"/>
  <c r="P48" i="4"/>
  <c r="Q48" i="4" s="1"/>
  <c r="R48" i="4" s="1"/>
  <c r="M56" i="4"/>
  <c r="O56" i="4" s="1"/>
  <c r="M48" i="3"/>
  <c r="F52" i="3"/>
  <c r="H52" i="3" s="1"/>
  <c r="I52" i="3" s="1"/>
  <c r="J55" i="3"/>
  <c r="K55" i="3" s="1"/>
  <c r="L55" i="3" s="1"/>
  <c r="F114" i="3"/>
  <c r="H114" i="3" s="1"/>
  <c r="I114" i="3" s="1"/>
  <c r="P36" i="7"/>
  <c r="Q36" i="7" s="1"/>
  <c r="R36" i="7" s="1"/>
  <c r="M36" i="3"/>
  <c r="M42" i="3"/>
  <c r="J96" i="3"/>
  <c r="K96" i="3" s="1"/>
  <c r="L96" i="3" s="1"/>
  <c r="J101" i="5"/>
  <c r="K101" i="5" s="1"/>
  <c r="L101" i="5" s="1"/>
  <c r="M131" i="5"/>
  <c r="O131" i="5" s="1"/>
  <c r="P44" i="3"/>
  <c r="Q44" i="3" s="1"/>
  <c r="R44" i="3" s="1"/>
  <c r="P48" i="3"/>
  <c r="Q48" i="3" s="1"/>
  <c r="R48" i="3" s="1"/>
  <c r="J52" i="3"/>
  <c r="K52" i="3" s="1"/>
  <c r="L52" i="3" s="1"/>
  <c r="F43" i="5"/>
  <c r="H43" i="5" s="1"/>
  <c r="I43" i="5" s="1"/>
  <c r="J49" i="6"/>
  <c r="K49" i="6" s="1"/>
  <c r="L49" i="6" s="1"/>
  <c r="F93" i="7"/>
  <c r="H93" i="7" s="1"/>
  <c r="I93" i="7" s="1"/>
  <c r="F95" i="7"/>
  <c r="H95" i="7" s="1"/>
  <c r="I95" i="7" s="1"/>
  <c r="J97" i="7"/>
  <c r="K97" i="7" s="1"/>
  <c r="L97" i="7" s="1"/>
  <c r="F54" i="8"/>
  <c r="H54" i="8" s="1"/>
  <c r="I54" i="8" s="1"/>
  <c r="P55" i="3"/>
  <c r="Q55" i="3" s="1"/>
  <c r="R55" i="3" s="1"/>
  <c r="F134" i="5"/>
  <c r="H134" i="5" s="1"/>
  <c r="I134" i="5" s="1"/>
  <c r="F56" i="7"/>
  <c r="H56" i="7" s="1"/>
  <c r="I56" i="7" s="1"/>
  <c r="M45" i="4"/>
  <c r="O45" i="4" s="1"/>
  <c r="J59" i="5"/>
  <c r="K59" i="5" s="1"/>
  <c r="L59" i="5" s="1"/>
  <c r="P94" i="5"/>
  <c r="Q94" i="5" s="1"/>
  <c r="R94" i="5" s="1"/>
  <c r="M112" i="5"/>
  <c r="O112" i="5" s="1"/>
  <c r="P60" i="7"/>
  <c r="Q60" i="7" s="1"/>
  <c r="R60" i="7" s="1"/>
  <c r="M93" i="7"/>
  <c r="O93" i="7" s="1"/>
  <c r="P122" i="7"/>
  <c r="Q122" i="7" s="1"/>
  <c r="R122" i="7" s="1"/>
  <c r="M40" i="8"/>
  <c r="O40" i="8" s="1"/>
  <c r="J88" i="8"/>
  <c r="K88" i="8" s="1"/>
  <c r="L88" i="8" s="1"/>
  <c r="M99" i="8"/>
  <c r="O99" i="8" s="1"/>
  <c r="F115" i="8"/>
  <c r="H115" i="8" s="1"/>
  <c r="I115" i="8" s="1"/>
  <c r="O41" i="4"/>
  <c r="J42" i="8"/>
  <c r="K42" i="8" s="1"/>
  <c r="L42" i="8" s="1"/>
  <c r="P44" i="8"/>
  <c r="Q44" i="8" s="1"/>
  <c r="R44" i="8" s="1"/>
  <c r="F40" i="8"/>
  <c r="H40" i="8" s="1"/>
  <c r="I40" i="8" s="1"/>
  <c r="F51" i="8"/>
  <c r="H51" i="8" s="1"/>
  <c r="I51" i="8" s="1"/>
  <c r="J53" i="8"/>
  <c r="K53" i="8" s="1"/>
  <c r="L53" i="8" s="1"/>
  <c r="M54" i="8"/>
  <c r="O54" i="8" s="1"/>
  <c r="P55" i="8"/>
  <c r="Q55" i="8" s="1"/>
  <c r="R55" i="8" s="1"/>
  <c r="M74" i="8"/>
  <c r="O74" i="8" s="1"/>
  <c r="J79" i="8"/>
  <c r="K79" i="8" s="1"/>
  <c r="L79" i="8" s="1"/>
  <c r="M82" i="8"/>
  <c r="O82" i="8" s="1"/>
  <c r="M97" i="8"/>
  <c r="O97" i="8" s="1"/>
  <c r="P119" i="8"/>
  <c r="Q119" i="8" s="1"/>
  <c r="R119" i="8" s="1"/>
  <c r="F132" i="8"/>
  <c r="H132" i="8" s="1"/>
  <c r="I132" i="8" s="1"/>
  <c r="P134" i="8"/>
  <c r="Q134" i="8" s="1"/>
  <c r="R134" i="8" s="1"/>
  <c r="J41" i="8"/>
  <c r="K41" i="8" s="1"/>
  <c r="L41" i="8" s="1"/>
  <c r="M42" i="8"/>
  <c r="O42" i="8" s="1"/>
  <c r="M122" i="8"/>
  <c r="O122" i="8" s="1"/>
  <c r="P122" i="8"/>
  <c r="Q122" i="8" s="1"/>
  <c r="R122" i="8" s="1"/>
  <c r="F47" i="8"/>
  <c r="H47" i="8" s="1"/>
  <c r="I47" i="8" s="1"/>
  <c r="J49" i="8"/>
  <c r="K49" i="8" s="1"/>
  <c r="L49" i="8" s="1"/>
  <c r="J68" i="8"/>
  <c r="K68" i="8" s="1"/>
  <c r="L68" i="8" s="1"/>
  <c r="J77" i="8"/>
  <c r="K77" i="8" s="1"/>
  <c r="L77" i="8" s="1"/>
  <c r="P85" i="8"/>
  <c r="Q85" i="8" s="1"/>
  <c r="R85" i="8" s="1"/>
  <c r="J113" i="8"/>
  <c r="K113" i="8" s="1"/>
  <c r="L113" i="8" s="1"/>
  <c r="J37" i="8"/>
  <c r="K37" i="8" s="1"/>
  <c r="L37" i="8" s="1"/>
  <c r="J38" i="8"/>
  <c r="K38" i="8" s="1"/>
  <c r="L38" i="8" s="1"/>
  <c r="M39" i="8"/>
  <c r="O39" i="8" s="1"/>
  <c r="P40" i="8"/>
  <c r="Q40" i="8" s="1"/>
  <c r="R40" i="8" s="1"/>
  <c r="M50" i="8"/>
  <c r="O50" i="8" s="1"/>
  <c r="P51" i="8"/>
  <c r="Q51" i="8" s="1"/>
  <c r="R51" i="8" s="1"/>
  <c r="F59" i="8"/>
  <c r="H59" i="8" s="1"/>
  <c r="I59" i="8" s="1"/>
  <c r="M77" i="8"/>
  <c r="O77" i="8" s="1"/>
  <c r="P90" i="8"/>
  <c r="Q90" i="8" s="1"/>
  <c r="R90" i="8" s="1"/>
  <c r="F106" i="8"/>
  <c r="H106" i="8" s="1"/>
  <c r="I106" i="8" s="1"/>
  <c r="M113" i="8"/>
  <c r="O113" i="8" s="1"/>
  <c r="J120" i="8"/>
  <c r="K120" i="8" s="1"/>
  <c r="L120" i="8" s="1"/>
  <c r="J36" i="8"/>
  <c r="K36" i="8" s="1"/>
  <c r="L36" i="8" s="1"/>
  <c r="F46" i="8"/>
  <c r="H46" i="8" s="1"/>
  <c r="I46" i="8" s="1"/>
  <c r="J48" i="8"/>
  <c r="K48" i="8" s="1"/>
  <c r="L48" i="8" s="1"/>
  <c r="J60" i="8"/>
  <c r="K60" i="8" s="1"/>
  <c r="L60" i="8" s="1"/>
  <c r="M93" i="8"/>
  <c r="O93" i="8" s="1"/>
  <c r="J111" i="8"/>
  <c r="K111" i="8" s="1"/>
  <c r="L111" i="8" s="1"/>
  <c r="M120" i="8"/>
  <c r="O120" i="8" s="1"/>
  <c r="F133" i="8"/>
  <c r="H133" i="8" s="1"/>
  <c r="I133" i="8" s="1"/>
  <c r="M36" i="8"/>
  <c r="O36" i="8" s="1"/>
  <c r="M37" i="8"/>
  <c r="O37" i="8" s="1"/>
  <c r="M48" i="8"/>
  <c r="O48" i="8" s="1"/>
  <c r="J59" i="8"/>
  <c r="K59" i="8" s="1"/>
  <c r="L59" i="8" s="1"/>
  <c r="M60" i="8"/>
  <c r="O60" i="8" s="1"/>
  <c r="P38" i="8"/>
  <c r="Q38" i="8" s="1"/>
  <c r="R38" i="8" s="1"/>
  <c r="J46" i="8"/>
  <c r="K46" i="8" s="1"/>
  <c r="L46" i="8" s="1"/>
  <c r="M47" i="8"/>
  <c r="O47" i="8" s="1"/>
  <c r="P111" i="8"/>
  <c r="Q111" i="8" s="1"/>
  <c r="R111" i="8" s="1"/>
  <c r="P118" i="8"/>
  <c r="Q118" i="8" s="1"/>
  <c r="R118" i="8" s="1"/>
  <c r="F44" i="8"/>
  <c r="H44" i="8" s="1"/>
  <c r="I44" i="8" s="1"/>
  <c r="M59" i="8"/>
  <c r="O59" i="8" s="1"/>
  <c r="P60" i="8"/>
  <c r="Q60" i="8" s="1"/>
  <c r="R60" i="8" s="1"/>
  <c r="F81" i="8"/>
  <c r="H81" i="8" s="1"/>
  <c r="I81" i="8" s="1"/>
  <c r="F104" i="8"/>
  <c r="H104" i="8" s="1"/>
  <c r="I104" i="8" s="1"/>
  <c r="M46" i="8"/>
  <c r="O46" i="8" s="1"/>
  <c r="P47" i="8"/>
  <c r="Q47" i="8" s="1"/>
  <c r="R47" i="8" s="1"/>
  <c r="J86" i="8"/>
  <c r="K86" i="8" s="1"/>
  <c r="L86" i="8" s="1"/>
  <c r="M131" i="8"/>
  <c r="O131" i="8" s="1"/>
  <c r="P59" i="8"/>
  <c r="Q59" i="8" s="1"/>
  <c r="R59" i="8" s="1"/>
  <c r="J44" i="8"/>
  <c r="K44" i="8" s="1"/>
  <c r="L44" i="8" s="1"/>
  <c r="P46" i="8"/>
  <c r="Q46" i="8" s="1"/>
  <c r="R46" i="8" s="1"/>
  <c r="P86" i="8"/>
  <c r="Q86" i="8" s="1"/>
  <c r="R86" i="8" s="1"/>
  <c r="F114" i="8"/>
  <c r="H114" i="8" s="1"/>
  <c r="I114" i="8" s="1"/>
  <c r="J94" i="8"/>
  <c r="K94" i="8" s="1"/>
  <c r="L94" i="8" s="1"/>
  <c r="M126" i="8"/>
  <c r="O126" i="8" s="1"/>
  <c r="M94" i="8"/>
  <c r="O94" i="8" s="1"/>
  <c r="F112" i="8"/>
  <c r="H112" i="8" s="1"/>
  <c r="I112" i="8" s="1"/>
  <c r="F119" i="8"/>
  <c r="H119" i="8" s="1"/>
  <c r="I119" i="8" s="1"/>
  <c r="F134" i="8"/>
  <c r="H134" i="8" s="1"/>
  <c r="I134" i="8" s="1"/>
  <c r="P76" i="8"/>
  <c r="Q76" i="8" s="1"/>
  <c r="R76" i="8" s="1"/>
  <c r="O101" i="8"/>
  <c r="X80" i="8"/>
  <c r="O45" i="8"/>
  <c r="X78" i="8"/>
  <c r="O119" i="8"/>
  <c r="O134" i="8"/>
  <c r="J41" i="7"/>
  <c r="K41" i="7" s="1"/>
  <c r="L41" i="7" s="1"/>
  <c r="F57" i="7"/>
  <c r="H57" i="7" s="1"/>
  <c r="I57" i="7" s="1"/>
  <c r="M79" i="7"/>
  <c r="M99" i="7"/>
  <c r="O99" i="7" s="1"/>
  <c r="J37" i="7"/>
  <c r="K37" i="7" s="1"/>
  <c r="L37" i="7" s="1"/>
  <c r="J40" i="7"/>
  <c r="K40" i="7" s="1"/>
  <c r="L40" i="7" s="1"/>
  <c r="J58" i="7"/>
  <c r="K58" i="7" s="1"/>
  <c r="L58" i="7" s="1"/>
  <c r="M41" i="7"/>
  <c r="P79" i="7"/>
  <c r="Q79" i="7" s="1"/>
  <c r="R79" i="7" s="1"/>
  <c r="P99" i="7"/>
  <c r="Q99" i="7" s="1"/>
  <c r="R99" i="7" s="1"/>
  <c r="M40" i="7"/>
  <c r="M58" i="7"/>
  <c r="M37" i="7"/>
  <c r="P41" i="7"/>
  <c r="Q41" i="7" s="1"/>
  <c r="R41" i="7" s="1"/>
  <c r="J56" i="7"/>
  <c r="K56" i="7" s="1"/>
  <c r="L56" i="7" s="1"/>
  <c r="F71" i="7"/>
  <c r="H71" i="7" s="1"/>
  <c r="I71" i="7" s="1"/>
  <c r="F85" i="7"/>
  <c r="H85" i="7" s="1"/>
  <c r="I85" i="7" s="1"/>
  <c r="M97" i="7"/>
  <c r="O97" i="7" s="1"/>
  <c r="M38" i="7"/>
  <c r="P40" i="7"/>
  <c r="Q40" i="7" s="1"/>
  <c r="R40" i="7" s="1"/>
  <c r="F52" i="7"/>
  <c r="H52" i="7" s="1"/>
  <c r="I52" i="7" s="1"/>
  <c r="M57" i="7"/>
  <c r="O57" i="7" s="1"/>
  <c r="P58" i="7"/>
  <c r="Q58" i="7" s="1"/>
  <c r="R58" i="7" s="1"/>
  <c r="J73" i="7"/>
  <c r="K73" i="7" s="1"/>
  <c r="L73" i="7" s="1"/>
  <c r="P88" i="7"/>
  <c r="Q88" i="7" s="1"/>
  <c r="R88" i="7" s="1"/>
  <c r="P93" i="7"/>
  <c r="Q93" i="7" s="1"/>
  <c r="R93" i="7" s="1"/>
  <c r="J120" i="7"/>
  <c r="K120" i="7" s="1"/>
  <c r="L120" i="7" s="1"/>
  <c r="F133" i="7"/>
  <c r="H133" i="7" s="1"/>
  <c r="I133" i="7" s="1"/>
  <c r="P37" i="7"/>
  <c r="Q37" i="7" s="1"/>
  <c r="R37" i="7" s="1"/>
  <c r="P38" i="7"/>
  <c r="Q38" i="7" s="1"/>
  <c r="R38" i="7" s="1"/>
  <c r="M91" i="7"/>
  <c r="O91" i="7" s="1"/>
  <c r="J113" i="7"/>
  <c r="K113" i="7" s="1"/>
  <c r="L113" i="7" s="1"/>
  <c r="M115" i="7"/>
  <c r="O115" i="7" s="1"/>
  <c r="M113" i="7"/>
  <c r="O113" i="7" s="1"/>
  <c r="P120" i="7"/>
  <c r="Q120" i="7" s="1"/>
  <c r="R120" i="7" s="1"/>
  <c r="F46" i="7"/>
  <c r="H46" i="7" s="1"/>
  <c r="I46" i="7" s="1"/>
  <c r="F47" i="7"/>
  <c r="H47" i="7" s="1"/>
  <c r="I47" i="7" s="1"/>
  <c r="F48" i="7"/>
  <c r="H48" i="7" s="1"/>
  <c r="I48" i="7" s="1"/>
  <c r="F49" i="7"/>
  <c r="H49" i="7" s="1"/>
  <c r="I49" i="7" s="1"/>
  <c r="J51" i="7"/>
  <c r="K51" i="7" s="1"/>
  <c r="L51" i="7" s="1"/>
  <c r="J76" i="7"/>
  <c r="K76" i="7" s="1"/>
  <c r="L76" i="7" s="1"/>
  <c r="J108" i="7"/>
  <c r="K108" i="7" s="1"/>
  <c r="L108" i="7" s="1"/>
  <c r="M118" i="7"/>
  <c r="O118" i="7" s="1"/>
  <c r="P113" i="7"/>
  <c r="Q113" i="7" s="1"/>
  <c r="R113" i="7" s="1"/>
  <c r="F44" i="7"/>
  <c r="H44" i="7" s="1"/>
  <c r="I44" i="7" s="1"/>
  <c r="J48" i="7"/>
  <c r="K48" i="7" s="1"/>
  <c r="L48" i="7" s="1"/>
  <c r="J49" i="7"/>
  <c r="K49" i="7" s="1"/>
  <c r="L49" i="7" s="1"/>
  <c r="M51" i="7"/>
  <c r="P76" i="7"/>
  <c r="Q76" i="7" s="1"/>
  <c r="R76" i="7" s="1"/>
  <c r="J46" i="7"/>
  <c r="K46" i="7" s="1"/>
  <c r="L46" i="7" s="1"/>
  <c r="J47" i="7"/>
  <c r="K47" i="7" s="1"/>
  <c r="L47" i="7" s="1"/>
  <c r="J106" i="7"/>
  <c r="K106" i="7" s="1"/>
  <c r="L106" i="7" s="1"/>
  <c r="M49" i="7"/>
  <c r="P51" i="7"/>
  <c r="Q51" i="7" s="1"/>
  <c r="R51" i="7" s="1"/>
  <c r="M46" i="7"/>
  <c r="M47" i="7"/>
  <c r="M48" i="7"/>
  <c r="F59" i="7"/>
  <c r="H59" i="7" s="1"/>
  <c r="I59" i="7" s="1"/>
  <c r="J43" i="7"/>
  <c r="K43" i="7" s="1"/>
  <c r="L43" i="7" s="1"/>
  <c r="M44" i="7"/>
  <c r="J60" i="7"/>
  <c r="K60" i="7" s="1"/>
  <c r="L60" i="7" s="1"/>
  <c r="J68" i="7"/>
  <c r="K68" i="7" s="1"/>
  <c r="L68" i="7" s="1"/>
  <c r="P70" i="7"/>
  <c r="Q70" i="7" s="1"/>
  <c r="R70" i="7" s="1"/>
  <c r="P101" i="7"/>
  <c r="Q101" i="7" s="1"/>
  <c r="R101" i="7" s="1"/>
  <c r="P68" i="7"/>
  <c r="Q68" i="7" s="1"/>
  <c r="R68" i="7" s="1"/>
  <c r="J79" i="7"/>
  <c r="K79" i="7" s="1"/>
  <c r="L79" i="7" s="1"/>
  <c r="P81" i="7"/>
  <c r="Q81" i="7" s="1"/>
  <c r="R81" i="7" s="1"/>
  <c r="J99" i="7"/>
  <c r="K99" i="7" s="1"/>
  <c r="L99" i="7" s="1"/>
  <c r="P109" i="7"/>
  <c r="Q109" i="7" s="1"/>
  <c r="R109" i="7" s="1"/>
  <c r="P114" i="7"/>
  <c r="Q114" i="7" s="1"/>
  <c r="R114" i="7" s="1"/>
  <c r="M53" i="5"/>
  <c r="M114" i="5"/>
  <c r="O114" i="5" s="1"/>
  <c r="F39" i="5"/>
  <c r="H39" i="5" s="1"/>
  <c r="I39" i="5" s="1"/>
  <c r="J41" i="5"/>
  <c r="K41" i="5" s="1"/>
  <c r="L41" i="5" s="1"/>
  <c r="J44" i="5"/>
  <c r="K44" i="5" s="1"/>
  <c r="L44" i="5" s="1"/>
  <c r="M50" i="5"/>
  <c r="M52" i="5"/>
  <c r="M54" i="5"/>
  <c r="M55" i="5"/>
  <c r="O55" i="5" s="1"/>
  <c r="M56" i="5"/>
  <c r="O56" i="5" s="1"/>
  <c r="M57" i="5"/>
  <c r="P58" i="5"/>
  <c r="Q58" i="5" s="1"/>
  <c r="R58" i="5" s="1"/>
  <c r="P87" i="5"/>
  <c r="Q87" i="5" s="1"/>
  <c r="R87" i="5" s="1"/>
  <c r="P116" i="5"/>
  <c r="Q116" i="5" s="1"/>
  <c r="R116" i="5" s="1"/>
  <c r="P126" i="5"/>
  <c r="Q126" i="5" s="1"/>
  <c r="R126" i="5" s="1"/>
  <c r="J40" i="5"/>
  <c r="K40" i="5" s="1"/>
  <c r="L40" i="5" s="1"/>
  <c r="J47" i="5"/>
  <c r="K47" i="5" s="1"/>
  <c r="L47" i="5" s="1"/>
  <c r="J48" i="5"/>
  <c r="K48" i="5" s="1"/>
  <c r="L48" i="5" s="1"/>
  <c r="M49" i="5"/>
  <c r="P53" i="5"/>
  <c r="Q53" i="5" s="1"/>
  <c r="R53" i="5" s="1"/>
  <c r="M107" i="5"/>
  <c r="O107" i="5" s="1"/>
  <c r="P114" i="5"/>
  <c r="Q114" i="5" s="1"/>
  <c r="R114" i="5" s="1"/>
  <c r="F38" i="5"/>
  <c r="H38" i="5" s="1"/>
  <c r="I38" i="5" s="1"/>
  <c r="M41" i="5"/>
  <c r="J45" i="5"/>
  <c r="K45" i="5" s="1"/>
  <c r="L45" i="5" s="1"/>
  <c r="J46" i="5"/>
  <c r="K46" i="5" s="1"/>
  <c r="L46" i="5" s="1"/>
  <c r="P50" i="5"/>
  <c r="Q50" i="5" s="1"/>
  <c r="R50" i="5" s="1"/>
  <c r="P52" i="5"/>
  <c r="Q52" i="5" s="1"/>
  <c r="R52" i="5" s="1"/>
  <c r="P54" i="5"/>
  <c r="Q54" i="5" s="1"/>
  <c r="R54" i="5" s="1"/>
  <c r="P55" i="5"/>
  <c r="Q55" i="5" s="1"/>
  <c r="R55" i="5" s="1"/>
  <c r="P57" i="5"/>
  <c r="Q57" i="5" s="1"/>
  <c r="R57" i="5" s="1"/>
  <c r="F136" i="5"/>
  <c r="H136" i="5" s="1"/>
  <c r="I136" i="5" s="1"/>
  <c r="J38" i="5"/>
  <c r="K38" i="5" s="1"/>
  <c r="L38" i="5" s="1"/>
  <c r="M39" i="5"/>
  <c r="P40" i="5"/>
  <c r="Q40" i="5" s="1"/>
  <c r="R40" i="5" s="1"/>
  <c r="P48" i="5"/>
  <c r="Q48" i="5" s="1"/>
  <c r="R48" i="5" s="1"/>
  <c r="J37" i="5"/>
  <c r="K37" i="5" s="1"/>
  <c r="L37" i="5" s="1"/>
  <c r="M38" i="5"/>
  <c r="J75" i="5"/>
  <c r="K75" i="5" s="1"/>
  <c r="L75" i="5" s="1"/>
  <c r="M97" i="5"/>
  <c r="O97" i="5" s="1"/>
  <c r="J36" i="5"/>
  <c r="K36" i="5" s="1"/>
  <c r="L36" i="5" s="1"/>
  <c r="F61" i="5"/>
  <c r="H61" i="5" s="1"/>
  <c r="I61" i="5" s="1"/>
  <c r="J84" i="5"/>
  <c r="K84" i="5" s="1"/>
  <c r="L84" i="5" s="1"/>
  <c r="M86" i="5"/>
  <c r="O86" i="5" s="1"/>
  <c r="M94" i="5"/>
  <c r="O94" i="5" s="1"/>
  <c r="F101" i="5"/>
  <c r="H101" i="5" s="1"/>
  <c r="I101" i="5" s="1"/>
  <c r="F106" i="5"/>
  <c r="H106" i="5" s="1"/>
  <c r="I106" i="5" s="1"/>
  <c r="J115" i="5"/>
  <c r="K115" i="5" s="1"/>
  <c r="L115" i="5" s="1"/>
  <c r="J120" i="5"/>
  <c r="K120" i="5" s="1"/>
  <c r="L120" i="5" s="1"/>
  <c r="J132" i="5"/>
  <c r="K132" i="5" s="1"/>
  <c r="L132" i="5" s="1"/>
  <c r="P38" i="5"/>
  <c r="Q38" i="5" s="1"/>
  <c r="R38" i="5" s="1"/>
  <c r="M84" i="5"/>
  <c r="P91" i="5"/>
  <c r="Q91" i="5" s="1"/>
  <c r="R91" i="5" s="1"/>
  <c r="P97" i="5"/>
  <c r="Q97" i="5" s="1"/>
  <c r="R97" i="5" s="1"/>
  <c r="M115" i="5"/>
  <c r="O115" i="5" s="1"/>
  <c r="J61" i="5"/>
  <c r="K61" i="5" s="1"/>
  <c r="L61" i="5" s="1"/>
  <c r="M106" i="5"/>
  <c r="O106" i="5" s="1"/>
  <c r="P115" i="5"/>
  <c r="Q115" i="5" s="1"/>
  <c r="R115" i="5" s="1"/>
  <c r="P120" i="5"/>
  <c r="Q120" i="5" s="1"/>
  <c r="R120" i="5" s="1"/>
  <c r="M130" i="5"/>
  <c r="O130" i="5" s="1"/>
  <c r="P108" i="5"/>
  <c r="Q108" i="5" s="1"/>
  <c r="R108" i="5" s="1"/>
  <c r="F52" i="5"/>
  <c r="H52" i="5" s="1"/>
  <c r="I52" i="5" s="1"/>
  <c r="F53" i="5"/>
  <c r="H53" i="5" s="1"/>
  <c r="I53" i="5" s="1"/>
  <c r="F54" i="5"/>
  <c r="H54" i="5" s="1"/>
  <c r="I54" i="5" s="1"/>
  <c r="F58" i="5"/>
  <c r="H58" i="5" s="1"/>
  <c r="I58" i="5" s="1"/>
  <c r="F65" i="5"/>
  <c r="H65" i="5" s="1"/>
  <c r="I65" i="5" s="1"/>
  <c r="J92" i="5"/>
  <c r="K92" i="5" s="1"/>
  <c r="L92" i="5" s="1"/>
  <c r="J128" i="5"/>
  <c r="K128" i="5" s="1"/>
  <c r="L128" i="5" s="1"/>
  <c r="J135" i="5"/>
  <c r="K135" i="5" s="1"/>
  <c r="L135" i="5" s="1"/>
  <c r="J65" i="5"/>
  <c r="K65" i="5" s="1"/>
  <c r="L65" i="5" s="1"/>
  <c r="M92" i="5"/>
  <c r="O92" i="5" s="1"/>
  <c r="M128" i="5"/>
  <c r="O128" i="5" s="1"/>
  <c r="J58" i="5"/>
  <c r="K58" i="5" s="1"/>
  <c r="L58" i="5" s="1"/>
  <c r="M65" i="5"/>
  <c r="O65" i="5" s="1"/>
  <c r="F126" i="5"/>
  <c r="H126" i="5" s="1"/>
  <c r="I126" i="5" s="1"/>
  <c r="P135" i="5"/>
  <c r="Q135" i="5" s="1"/>
  <c r="R135" i="5" s="1"/>
  <c r="F87" i="5"/>
  <c r="H87" i="5" s="1"/>
  <c r="I87" i="5" s="1"/>
  <c r="F114" i="5"/>
  <c r="H114" i="5" s="1"/>
  <c r="I114" i="5" s="1"/>
  <c r="J116" i="5"/>
  <c r="K116" i="5" s="1"/>
  <c r="L116" i="5" s="1"/>
  <c r="M126" i="5"/>
  <c r="O126" i="5" s="1"/>
  <c r="J39" i="4"/>
  <c r="K39" i="4" s="1"/>
  <c r="L39" i="4" s="1"/>
  <c r="P41" i="4"/>
  <c r="Q41" i="4" s="1"/>
  <c r="R41" i="4" s="1"/>
  <c r="J49" i="4"/>
  <c r="K49" i="4" s="1"/>
  <c r="L49" i="4" s="1"/>
  <c r="P51" i="4"/>
  <c r="Q51" i="4" s="1"/>
  <c r="R51" i="4" s="1"/>
  <c r="J59" i="4"/>
  <c r="K59" i="4" s="1"/>
  <c r="L59" i="4" s="1"/>
  <c r="F84" i="4"/>
  <c r="H84" i="4" s="1"/>
  <c r="I84" i="4" s="1"/>
  <c r="F37" i="4"/>
  <c r="H37" i="4" s="1"/>
  <c r="I37" i="4" s="1"/>
  <c r="F47" i="4"/>
  <c r="H47" i="4" s="1"/>
  <c r="I47" i="4" s="1"/>
  <c r="F57" i="4"/>
  <c r="H57" i="4" s="1"/>
  <c r="I57" i="4" s="1"/>
  <c r="J78" i="4"/>
  <c r="K78" i="4" s="1"/>
  <c r="L78" i="4" s="1"/>
  <c r="J123" i="4"/>
  <c r="K123" i="4" s="1"/>
  <c r="L123" i="4" s="1"/>
  <c r="F134" i="4"/>
  <c r="H134" i="4" s="1"/>
  <c r="I134" i="4" s="1"/>
  <c r="M39" i="4"/>
  <c r="O39" i="4" s="1"/>
  <c r="M49" i="4"/>
  <c r="O49" i="4" s="1"/>
  <c r="M59" i="4"/>
  <c r="O59" i="4" s="1"/>
  <c r="P110" i="4"/>
  <c r="Q110" i="4" s="1"/>
  <c r="R110" i="4" s="1"/>
  <c r="M134" i="4"/>
  <c r="O134" i="4" s="1"/>
  <c r="J37" i="4"/>
  <c r="K37" i="4" s="1"/>
  <c r="L37" i="4" s="1"/>
  <c r="M38" i="4"/>
  <c r="O38" i="4" s="1"/>
  <c r="P39" i="4"/>
  <c r="Q39" i="4" s="1"/>
  <c r="R39" i="4" s="1"/>
  <c r="J47" i="4"/>
  <c r="K47" i="4" s="1"/>
  <c r="L47" i="4" s="1"/>
  <c r="M48" i="4"/>
  <c r="O48" i="4" s="1"/>
  <c r="P49" i="4"/>
  <c r="Q49" i="4" s="1"/>
  <c r="R49" i="4" s="1"/>
  <c r="J57" i="4"/>
  <c r="K57" i="4" s="1"/>
  <c r="L57" i="4" s="1"/>
  <c r="M58" i="4"/>
  <c r="O58" i="4" s="1"/>
  <c r="P59" i="4"/>
  <c r="Q59" i="4" s="1"/>
  <c r="R59" i="4" s="1"/>
  <c r="F45" i="4"/>
  <c r="H45" i="4" s="1"/>
  <c r="I45" i="4" s="1"/>
  <c r="F55" i="4"/>
  <c r="H55" i="4" s="1"/>
  <c r="I55" i="4" s="1"/>
  <c r="F43" i="4"/>
  <c r="H43" i="4" s="1"/>
  <c r="I43" i="4" s="1"/>
  <c r="F53" i="4"/>
  <c r="H53" i="4" s="1"/>
  <c r="I53" i="4" s="1"/>
  <c r="F83" i="4"/>
  <c r="H83" i="4" s="1"/>
  <c r="I83" i="4" s="1"/>
  <c r="F100" i="4"/>
  <c r="H100" i="4" s="1"/>
  <c r="I100" i="4" s="1"/>
  <c r="F42" i="4"/>
  <c r="H42" i="4" s="1"/>
  <c r="I42" i="4" s="1"/>
  <c r="F52" i="4"/>
  <c r="H52" i="4" s="1"/>
  <c r="I52" i="4" s="1"/>
  <c r="J79" i="4"/>
  <c r="K79" i="4" s="1"/>
  <c r="L79" i="4" s="1"/>
  <c r="J81" i="4"/>
  <c r="K81" i="4" s="1"/>
  <c r="L81" i="4" s="1"/>
  <c r="J83" i="4"/>
  <c r="K83" i="4" s="1"/>
  <c r="L83" i="4" s="1"/>
  <c r="P119" i="4"/>
  <c r="Q119" i="4" s="1"/>
  <c r="R119" i="4" s="1"/>
  <c r="J43" i="4"/>
  <c r="K43" i="4" s="1"/>
  <c r="L43" i="4" s="1"/>
  <c r="J53" i="4"/>
  <c r="K53" i="4" s="1"/>
  <c r="L53" i="4" s="1"/>
  <c r="J63" i="4"/>
  <c r="K63" i="4" s="1"/>
  <c r="L63" i="4" s="1"/>
  <c r="M79" i="4"/>
  <c r="O79" i="4" s="1"/>
  <c r="J114" i="4"/>
  <c r="K114" i="4" s="1"/>
  <c r="L114" i="4" s="1"/>
  <c r="F41" i="4"/>
  <c r="H41" i="4" s="1"/>
  <c r="I41" i="4" s="1"/>
  <c r="F51" i="4"/>
  <c r="H51" i="4" s="1"/>
  <c r="I51" i="4" s="1"/>
  <c r="M63" i="4"/>
  <c r="O63" i="4" s="1"/>
  <c r="P77" i="4"/>
  <c r="Q77" i="4" s="1"/>
  <c r="R77" i="4" s="1"/>
  <c r="P83" i="4"/>
  <c r="Q83" i="4" s="1"/>
  <c r="R83" i="4" s="1"/>
  <c r="M114" i="4"/>
  <c r="O114" i="4" s="1"/>
  <c r="M122" i="4"/>
  <c r="O122" i="4" s="1"/>
  <c r="J41" i="4"/>
  <c r="K41" i="4" s="1"/>
  <c r="L41" i="4" s="1"/>
  <c r="M42" i="4"/>
  <c r="O42" i="4" s="1"/>
  <c r="P43" i="4"/>
  <c r="Q43" i="4" s="1"/>
  <c r="R43" i="4" s="1"/>
  <c r="J51" i="4"/>
  <c r="K51" i="4" s="1"/>
  <c r="L51" i="4" s="1"/>
  <c r="M52" i="4"/>
  <c r="O52" i="4" s="1"/>
  <c r="P53" i="4"/>
  <c r="Q53" i="4" s="1"/>
  <c r="R53" i="4" s="1"/>
  <c r="F128" i="4"/>
  <c r="H128" i="4" s="1"/>
  <c r="I128" i="4" s="1"/>
  <c r="J107" i="4"/>
  <c r="K107" i="4" s="1"/>
  <c r="L107" i="4" s="1"/>
  <c r="M107" i="4"/>
  <c r="O107" i="4" s="1"/>
  <c r="P120" i="4"/>
  <c r="Q120" i="4" s="1"/>
  <c r="R120" i="4" s="1"/>
  <c r="J38" i="3"/>
  <c r="K38" i="3" s="1"/>
  <c r="L38" i="3" s="1"/>
  <c r="P41" i="3"/>
  <c r="Q41" i="3" s="1"/>
  <c r="R41" i="3" s="1"/>
  <c r="J50" i="3"/>
  <c r="K50" i="3" s="1"/>
  <c r="L50" i="3" s="1"/>
  <c r="P52" i="3"/>
  <c r="Q52" i="3" s="1"/>
  <c r="R52" i="3" s="1"/>
  <c r="F59" i="3"/>
  <c r="H59" i="3" s="1"/>
  <c r="I59" i="3" s="1"/>
  <c r="F89" i="3"/>
  <c r="H89" i="3" s="1"/>
  <c r="I89" i="3" s="1"/>
  <c r="P40" i="3"/>
  <c r="Q40" i="3" s="1"/>
  <c r="R40" i="3" s="1"/>
  <c r="J60" i="3"/>
  <c r="K60" i="3" s="1"/>
  <c r="L60" i="3" s="1"/>
  <c r="J37" i="3"/>
  <c r="K37" i="3" s="1"/>
  <c r="L37" i="3" s="1"/>
  <c r="M38" i="3"/>
  <c r="M50" i="3"/>
  <c r="F58" i="3"/>
  <c r="H58" i="3" s="1"/>
  <c r="I58" i="3" s="1"/>
  <c r="P39" i="3"/>
  <c r="Q39" i="3" s="1"/>
  <c r="R39" i="3" s="1"/>
  <c r="F47" i="3"/>
  <c r="H47" i="3" s="1"/>
  <c r="I47" i="3" s="1"/>
  <c r="J59" i="3"/>
  <c r="K59" i="3" s="1"/>
  <c r="L59" i="3" s="1"/>
  <c r="M60" i="3"/>
  <c r="O60" i="3" s="1"/>
  <c r="J36" i="3"/>
  <c r="K36" i="3" s="1"/>
  <c r="L36" i="3" s="1"/>
  <c r="M37" i="3"/>
  <c r="P38" i="3"/>
  <c r="Q38" i="3" s="1"/>
  <c r="R38" i="3" s="1"/>
  <c r="F46" i="3"/>
  <c r="H46" i="3" s="1"/>
  <c r="I46" i="3" s="1"/>
  <c r="M49" i="3"/>
  <c r="P50" i="3"/>
  <c r="Q50" i="3" s="1"/>
  <c r="R50" i="3" s="1"/>
  <c r="F57" i="3"/>
  <c r="H57" i="3" s="1"/>
  <c r="I57" i="3" s="1"/>
  <c r="F64" i="3"/>
  <c r="H64" i="3" s="1"/>
  <c r="I64" i="3" s="1"/>
  <c r="F85" i="3"/>
  <c r="H85" i="3" s="1"/>
  <c r="I85" i="3" s="1"/>
  <c r="F116" i="3"/>
  <c r="H116" i="3" s="1"/>
  <c r="I116" i="3" s="1"/>
  <c r="J58" i="3"/>
  <c r="K58" i="3" s="1"/>
  <c r="L58" i="3" s="1"/>
  <c r="P60" i="3"/>
  <c r="Q60" i="3" s="1"/>
  <c r="R60" i="3" s="1"/>
  <c r="P37" i="3"/>
  <c r="Q37" i="3" s="1"/>
  <c r="R37" i="3" s="1"/>
  <c r="P49" i="3"/>
  <c r="Q49" i="3" s="1"/>
  <c r="R49" i="3" s="1"/>
  <c r="J116" i="3"/>
  <c r="K116" i="3" s="1"/>
  <c r="L116" i="3" s="1"/>
  <c r="J124" i="3"/>
  <c r="K124" i="3" s="1"/>
  <c r="L124" i="3" s="1"/>
  <c r="M58" i="3"/>
  <c r="O58" i="3" s="1"/>
  <c r="M103" i="3"/>
  <c r="O103" i="3" s="1"/>
  <c r="J45" i="3"/>
  <c r="K45" i="3" s="1"/>
  <c r="L45" i="3" s="1"/>
  <c r="M114" i="3"/>
  <c r="O114" i="3" s="1"/>
  <c r="F43" i="3"/>
  <c r="H43" i="3" s="1"/>
  <c r="I43" i="3" s="1"/>
  <c r="M46" i="3"/>
  <c r="M57" i="3"/>
  <c r="P58" i="3"/>
  <c r="Q58" i="3" s="1"/>
  <c r="R58" i="3" s="1"/>
  <c r="J44" i="3"/>
  <c r="K44" i="3" s="1"/>
  <c r="L44" i="3" s="1"/>
  <c r="M45" i="3"/>
  <c r="P106" i="3"/>
  <c r="Q106" i="3" s="1"/>
  <c r="R106" i="3" s="1"/>
  <c r="J74" i="3"/>
  <c r="K74" i="3" s="1"/>
  <c r="L74" i="3" s="1"/>
  <c r="F41" i="3"/>
  <c r="H41" i="3" s="1"/>
  <c r="I41" i="3" s="1"/>
  <c r="P45" i="3"/>
  <c r="Q45" i="3" s="1"/>
  <c r="R45" i="3" s="1"/>
  <c r="F63" i="3"/>
  <c r="H63" i="3" s="1"/>
  <c r="I63" i="3" s="1"/>
  <c r="M120" i="3"/>
  <c r="O120" i="3" s="1"/>
  <c r="F44" i="6"/>
  <c r="H44" i="6" s="1"/>
  <c r="I44" i="6" s="1"/>
  <c r="J56" i="6"/>
  <c r="K56" i="6" s="1"/>
  <c r="L56" i="6" s="1"/>
  <c r="M57" i="6"/>
  <c r="P58" i="6"/>
  <c r="Q58" i="6" s="1"/>
  <c r="R58" i="6" s="1"/>
  <c r="M129" i="6"/>
  <c r="O129" i="6" s="1"/>
  <c r="M36" i="6"/>
  <c r="P37" i="6"/>
  <c r="Q37" i="6" s="1"/>
  <c r="R37" i="6" s="1"/>
  <c r="M46" i="6"/>
  <c r="P47" i="6"/>
  <c r="Q47" i="6" s="1"/>
  <c r="R47" i="6" s="1"/>
  <c r="F43" i="6"/>
  <c r="H43" i="6" s="1"/>
  <c r="I43" i="6" s="1"/>
  <c r="F53" i="6"/>
  <c r="H53" i="6" s="1"/>
  <c r="I53" i="6" s="1"/>
  <c r="J55" i="6"/>
  <c r="K55" i="6" s="1"/>
  <c r="L55" i="6" s="1"/>
  <c r="M56" i="6"/>
  <c r="O56" i="6" s="1"/>
  <c r="P57" i="6"/>
  <c r="Q57" i="6" s="1"/>
  <c r="R57" i="6" s="1"/>
  <c r="F42" i="6"/>
  <c r="H42" i="6" s="1"/>
  <c r="I42" i="6" s="1"/>
  <c r="F52" i="6"/>
  <c r="H52" i="6" s="1"/>
  <c r="I52" i="6" s="1"/>
  <c r="P56" i="6"/>
  <c r="Q56" i="6" s="1"/>
  <c r="R56" i="6" s="1"/>
  <c r="J43" i="6"/>
  <c r="K43" i="6" s="1"/>
  <c r="L43" i="6" s="1"/>
  <c r="P45" i="6"/>
  <c r="Q45" i="6" s="1"/>
  <c r="R45" i="6" s="1"/>
  <c r="J53" i="6"/>
  <c r="K53" i="6" s="1"/>
  <c r="L53" i="6" s="1"/>
  <c r="F41" i="6"/>
  <c r="H41" i="6" s="1"/>
  <c r="I41" i="6" s="1"/>
  <c r="F51" i="6"/>
  <c r="H51" i="6" s="1"/>
  <c r="I51" i="6" s="1"/>
  <c r="M43" i="6"/>
  <c r="M53" i="6"/>
  <c r="P43" i="6"/>
  <c r="Q43" i="6" s="1"/>
  <c r="R43" i="6" s="1"/>
  <c r="P53" i="6"/>
  <c r="Q53" i="6" s="1"/>
  <c r="R53" i="6" s="1"/>
  <c r="P41" i="6"/>
  <c r="Q41" i="6" s="1"/>
  <c r="R41" i="6" s="1"/>
  <c r="P51" i="6"/>
  <c r="Q51" i="6" s="1"/>
  <c r="R51" i="6" s="1"/>
  <c r="F58" i="6"/>
  <c r="H58" i="6" s="1"/>
  <c r="I58" i="6" s="1"/>
  <c r="F37" i="6"/>
  <c r="H37" i="6" s="1"/>
  <c r="I37" i="6" s="1"/>
  <c r="F47" i="6"/>
  <c r="H47" i="6" s="1"/>
  <c r="I47" i="6" s="1"/>
  <c r="J38" i="6"/>
  <c r="K38" i="6" s="1"/>
  <c r="L38" i="6" s="1"/>
  <c r="M39" i="6"/>
  <c r="J48" i="6"/>
  <c r="K48" i="6" s="1"/>
  <c r="L48" i="6" s="1"/>
  <c r="M49" i="6"/>
  <c r="F57" i="6"/>
  <c r="H57" i="6" s="1"/>
  <c r="I57" i="6" s="1"/>
  <c r="J58" i="6"/>
  <c r="K58" i="6" s="1"/>
  <c r="L58" i="6" s="1"/>
  <c r="M76" i="8"/>
  <c r="O76" i="8" s="1"/>
  <c r="AG80" i="8"/>
  <c r="M91" i="8"/>
  <c r="O91" i="8" s="1"/>
  <c r="P93" i="8"/>
  <c r="Q93" i="8" s="1"/>
  <c r="R93" i="8" s="1"/>
  <c r="P97" i="8"/>
  <c r="Q97" i="8" s="1"/>
  <c r="R97" i="8" s="1"/>
  <c r="M118" i="8"/>
  <c r="O118" i="8" s="1"/>
  <c r="P126" i="8"/>
  <c r="Q126" i="8" s="1"/>
  <c r="R126" i="8" s="1"/>
  <c r="J131" i="8"/>
  <c r="K131" i="8" s="1"/>
  <c r="L131" i="8" s="1"/>
  <c r="F135" i="8"/>
  <c r="H135" i="8" s="1"/>
  <c r="I135" i="8" s="1"/>
  <c r="F73" i="8"/>
  <c r="H73" i="8" s="1"/>
  <c r="I73" i="8" s="1"/>
  <c r="AG78" i="8"/>
  <c r="P91" i="8"/>
  <c r="Q91" i="8" s="1"/>
  <c r="R91" i="8" s="1"/>
  <c r="F129" i="8"/>
  <c r="H129" i="8" s="1"/>
  <c r="I129" i="8" s="1"/>
  <c r="M133" i="8"/>
  <c r="O133" i="8" s="1"/>
  <c r="J71" i="8"/>
  <c r="K71" i="8" s="1"/>
  <c r="L71" i="8" s="1"/>
  <c r="J104" i="8"/>
  <c r="K104" i="8" s="1"/>
  <c r="L104" i="8" s="1"/>
  <c r="J106" i="8"/>
  <c r="K106" i="8" s="1"/>
  <c r="L106" i="8" s="1"/>
  <c r="P116" i="8"/>
  <c r="Q116" i="8" s="1"/>
  <c r="R116" i="8" s="1"/>
  <c r="P131" i="8"/>
  <c r="Q131" i="8" s="1"/>
  <c r="R131" i="8" s="1"/>
  <c r="J135" i="8"/>
  <c r="K135" i="8" s="1"/>
  <c r="L135" i="8" s="1"/>
  <c r="J73" i="8"/>
  <c r="K73" i="8" s="1"/>
  <c r="L73" i="8" s="1"/>
  <c r="M104" i="8"/>
  <c r="O104" i="8" s="1"/>
  <c r="M106" i="8"/>
  <c r="O106" i="8" s="1"/>
  <c r="P114" i="8"/>
  <c r="Q114" i="8" s="1"/>
  <c r="R114" i="8" s="1"/>
  <c r="P120" i="8"/>
  <c r="Q120" i="8" s="1"/>
  <c r="R120" i="8" s="1"/>
  <c r="M129" i="8"/>
  <c r="O129" i="8" s="1"/>
  <c r="M135" i="8"/>
  <c r="O135" i="8" s="1"/>
  <c r="M71" i="8"/>
  <c r="O71" i="8" s="1"/>
  <c r="X79" i="8"/>
  <c r="F88" i="8"/>
  <c r="H88" i="8" s="1"/>
  <c r="I88" i="8" s="1"/>
  <c r="F96" i="8"/>
  <c r="H96" i="8" s="1"/>
  <c r="I96" i="8" s="1"/>
  <c r="J102" i="8"/>
  <c r="K102" i="8" s="1"/>
  <c r="L102" i="8" s="1"/>
  <c r="P81" i="8"/>
  <c r="Q81" i="8" s="1"/>
  <c r="R81" i="8" s="1"/>
  <c r="P129" i="8"/>
  <c r="Q129" i="8" s="1"/>
  <c r="R129" i="8" s="1"/>
  <c r="P71" i="8"/>
  <c r="Q71" i="8" s="1"/>
  <c r="R71" i="8" s="1"/>
  <c r="X77" i="8"/>
  <c r="X81" i="8"/>
  <c r="F86" i="8"/>
  <c r="H86" i="8" s="1"/>
  <c r="I86" i="8" s="1"/>
  <c r="M90" i="8"/>
  <c r="O90" i="8" s="1"/>
  <c r="F94" i="8"/>
  <c r="H94" i="8" s="1"/>
  <c r="I94" i="8" s="1"/>
  <c r="M96" i="8"/>
  <c r="O96" i="8" s="1"/>
  <c r="AG120" i="8"/>
  <c r="F123" i="8"/>
  <c r="H123" i="8" s="1"/>
  <c r="I123" i="8" s="1"/>
  <c r="M127" i="8"/>
  <c r="O127" i="8" s="1"/>
  <c r="F98" i="8"/>
  <c r="H98" i="8" s="1"/>
  <c r="I98" i="8" s="1"/>
  <c r="F103" i="8"/>
  <c r="H103" i="8" s="1"/>
  <c r="I103" i="8" s="1"/>
  <c r="X117" i="8"/>
  <c r="M107" i="8"/>
  <c r="O107" i="8" s="1"/>
  <c r="P136" i="8"/>
  <c r="Q136" i="8" s="1"/>
  <c r="R136" i="8" s="1"/>
  <c r="J62" i="8"/>
  <c r="K62" i="8" s="1"/>
  <c r="L62" i="8" s="1"/>
  <c r="F76" i="8"/>
  <c r="H76" i="8" s="1"/>
  <c r="I76" i="8" s="1"/>
  <c r="F91" i="8"/>
  <c r="H91" i="8" s="1"/>
  <c r="I91" i="8" s="1"/>
  <c r="F93" i="8"/>
  <c r="H93" i="8" s="1"/>
  <c r="I93" i="8" s="1"/>
  <c r="F97" i="8"/>
  <c r="H97" i="8" s="1"/>
  <c r="I97" i="8" s="1"/>
  <c r="P107" i="8"/>
  <c r="Q107" i="8" s="1"/>
  <c r="R107" i="8" s="1"/>
  <c r="F124" i="8"/>
  <c r="H124" i="8" s="1"/>
  <c r="I124" i="8" s="1"/>
  <c r="F126" i="8"/>
  <c r="H126" i="8" s="1"/>
  <c r="I126" i="8" s="1"/>
  <c r="M62" i="8"/>
  <c r="O62" i="8" s="1"/>
  <c r="F74" i="8"/>
  <c r="H74" i="8" s="1"/>
  <c r="I74" i="8" s="1"/>
  <c r="J99" i="8"/>
  <c r="K99" i="8" s="1"/>
  <c r="L99" i="8" s="1"/>
  <c r="P101" i="8"/>
  <c r="Q101" i="8" s="1"/>
  <c r="R101" i="8" s="1"/>
  <c r="F118" i="8"/>
  <c r="H118" i="8" s="1"/>
  <c r="I118" i="8" s="1"/>
  <c r="F65" i="7"/>
  <c r="H65" i="7" s="1"/>
  <c r="I65" i="7" s="1"/>
  <c r="M68" i="7"/>
  <c r="F76" i="7"/>
  <c r="H76" i="7" s="1"/>
  <c r="I76" i="7" s="1"/>
  <c r="F91" i="7"/>
  <c r="H91" i="7" s="1"/>
  <c r="I91" i="7" s="1"/>
  <c r="P111" i="7"/>
  <c r="Q111" i="7" s="1"/>
  <c r="R111" i="7" s="1"/>
  <c r="P124" i="7"/>
  <c r="Q124" i="7" s="1"/>
  <c r="R124" i="7" s="1"/>
  <c r="F74" i="7"/>
  <c r="H74" i="7" s="1"/>
  <c r="I74" i="7" s="1"/>
  <c r="F135" i="7"/>
  <c r="H135" i="7" s="1"/>
  <c r="I135" i="7" s="1"/>
  <c r="J74" i="7"/>
  <c r="K74" i="7" s="1"/>
  <c r="L74" i="7" s="1"/>
  <c r="J135" i="7"/>
  <c r="K135" i="7" s="1"/>
  <c r="L135" i="7" s="1"/>
  <c r="M135" i="7"/>
  <c r="O135" i="7" s="1"/>
  <c r="M65" i="7"/>
  <c r="O65" i="7" s="1"/>
  <c r="P118" i="7"/>
  <c r="Q118" i="7" s="1"/>
  <c r="R118" i="7" s="1"/>
  <c r="F123" i="7"/>
  <c r="H123" i="7" s="1"/>
  <c r="I123" i="7" s="1"/>
  <c r="M129" i="7"/>
  <c r="O129" i="7" s="1"/>
  <c r="F106" i="7"/>
  <c r="H106" i="7" s="1"/>
  <c r="I106" i="7" s="1"/>
  <c r="F110" i="7"/>
  <c r="H110" i="7" s="1"/>
  <c r="I110" i="7" s="1"/>
  <c r="F102" i="7"/>
  <c r="H102" i="7" s="1"/>
  <c r="I102" i="7" s="1"/>
  <c r="F104" i="7"/>
  <c r="H104" i="7" s="1"/>
  <c r="I104" i="7" s="1"/>
  <c r="F112" i="7"/>
  <c r="H112" i="7" s="1"/>
  <c r="I112" i="7" s="1"/>
  <c r="P129" i="7"/>
  <c r="Q129" i="7" s="1"/>
  <c r="R129" i="7" s="1"/>
  <c r="M127" i="7"/>
  <c r="O127" i="7" s="1"/>
  <c r="J82" i="7"/>
  <c r="K82" i="7" s="1"/>
  <c r="L82" i="7" s="1"/>
  <c r="J104" i="7"/>
  <c r="K104" i="7" s="1"/>
  <c r="L104" i="7" s="1"/>
  <c r="M106" i="7"/>
  <c r="O106" i="7" s="1"/>
  <c r="P116" i="7"/>
  <c r="Q116" i="7" s="1"/>
  <c r="R116" i="7" s="1"/>
  <c r="M82" i="7"/>
  <c r="M104" i="7"/>
  <c r="O104" i="7" s="1"/>
  <c r="P127" i="7"/>
  <c r="Q127" i="7" s="1"/>
  <c r="R127" i="7" s="1"/>
  <c r="J62" i="7"/>
  <c r="K62" i="7" s="1"/>
  <c r="L62" i="7" s="1"/>
  <c r="M71" i="7"/>
  <c r="M73" i="7"/>
  <c r="O73" i="7" s="1"/>
  <c r="J102" i="7"/>
  <c r="K102" i="7" s="1"/>
  <c r="L102" i="7" s="1"/>
  <c r="P82" i="7"/>
  <c r="Q82" i="7" s="1"/>
  <c r="R82" i="7" s="1"/>
  <c r="J85" i="7"/>
  <c r="K85" i="7" s="1"/>
  <c r="L85" i="7" s="1"/>
  <c r="F88" i="7"/>
  <c r="H88" i="7" s="1"/>
  <c r="I88" i="7" s="1"/>
  <c r="M90" i="7"/>
  <c r="O90" i="7" s="1"/>
  <c r="M102" i="7"/>
  <c r="O102" i="7" s="1"/>
  <c r="F132" i="7"/>
  <c r="H132" i="7" s="1"/>
  <c r="I132" i="7" s="1"/>
  <c r="P62" i="7"/>
  <c r="Q62" i="7" s="1"/>
  <c r="R62" i="7" s="1"/>
  <c r="P90" i="7"/>
  <c r="Q90" i="7" s="1"/>
  <c r="R90" i="7" s="1"/>
  <c r="F124" i="7"/>
  <c r="H124" i="7" s="1"/>
  <c r="I124" i="7" s="1"/>
  <c r="F126" i="7"/>
  <c r="H126" i="7" s="1"/>
  <c r="I126" i="7" s="1"/>
  <c r="P136" i="7"/>
  <c r="Q136" i="7" s="1"/>
  <c r="R136" i="7" s="1"/>
  <c r="F77" i="7"/>
  <c r="H77" i="7" s="1"/>
  <c r="I77" i="7" s="1"/>
  <c r="J88" i="7"/>
  <c r="K88" i="7" s="1"/>
  <c r="L88" i="7" s="1"/>
  <c r="P134" i="7"/>
  <c r="Q134" i="7" s="1"/>
  <c r="R134" i="7" s="1"/>
  <c r="J111" i="7"/>
  <c r="K111" i="7" s="1"/>
  <c r="L111" i="7" s="1"/>
  <c r="J122" i="7"/>
  <c r="K122" i="7" s="1"/>
  <c r="L122" i="7" s="1"/>
  <c r="J124" i="7"/>
  <c r="K124" i="7" s="1"/>
  <c r="L124" i="7" s="1"/>
  <c r="J126" i="7"/>
  <c r="K126" i="7" s="1"/>
  <c r="L126" i="7" s="1"/>
  <c r="M109" i="7"/>
  <c r="O109" i="7" s="1"/>
  <c r="M111" i="7"/>
  <c r="O111" i="7" s="1"/>
  <c r="M122" i="7"/>
  <c r="O122" i="7" s="1"/>
  <c r="X87" i="5"/>
  <c r="X94" i="5"/>
  <c r="P118" i="5"/>
  <c r="Q118" i="5" s="1"/>
  <c r="R118" i="5" s="1"/>
  <c r="P64" i="5"/>
  <c r="Q64" i="5" s="1"/>
  <c r="R64" i="5" s="1"/>
  <c r="J82" i="5"/>
  <c r="K82" i="5" s="1"/>
  <c r="L82" i="5" s="1"/>
  <c r="F86" i="5"/>
  <c r="H86" i="5" s="1"/>
  <c r="I86" i="5" s="1"/>
  <c r="AG87" i="5"/>
  <c r="AG94" i="5"/>
  <c r="J105" i="5"/>
  <c r="K105" i="5" s="1"/>
  <c r="L105" i="5" s="1"/>
  <c r="P110" i="5"/>
  <c r="Q110" i="5" s="1"/>
  <c r="R110" i="5" s="1"/>
  <c r="P128" i="5"/>
  <c r="Q128" i="5" s="1"/>
  <c r="R128" i="5" s="1"/>
  <c r="F130" i="5"/>
  <c r="H130" i="5" s="1"/>
  <c r="I130" i="5" s="1"/>
  <c r="F66" i="5"/>
  <c r="H66" i="5" s="1"/>
  <c r="I66" i="5" s="1"/>
  <c r="F71" i="5"/>
  <c r="H71" i="5" s="1"/>
  <c r="I71" i="5" s="1"/>
  <c r="X100" i="5"/>
  <c r="F125" i="5"/>
  <c r="H125" i="5" s="1"/>
  <c r="I125" i="5" s="1"/>
  <c r="J90" i="5"/>
  <c r="K90" i="5" s="1"/>
  <c r="L90" i="5" s="1"/>
  <c r="AG100" i="5"/>
  <c r="O60" i="5"/>
  <c r="M66" i="5"/>
  <c r="O66" i="5" s="1"/>
  <c r="P69" i="5"/>
  <c r="Q69" i="5" s="1"/>
  <c r="R69" i="5" s="1"/>
  <c r="P105" i="5"/>
  <c r="Q105" i="5" s="1"/>
  <c r="R105" i="5" s="1"/>
  <c r="F107" i="5"/>
  <c r="H107" i="5" s="1"/>
  <c r="I107" i="5" s="1"/>
  <c r="J125" i="5"/>
  <c r="K125" i="5" s="1"/>
  <c r="L125" i="5" s="1"/>
  <c r="F77" i="5"/>
  <c r="H77" i="5" s="1"/>
  <c r="I77" i="5" s="1"/>
  <c r="M117" i="5"/>
  <c r="O117" i="5" s="1"/>
  <c r="M119" i="5"/>
  <c r="O119" i="5" s="1"/>
  <c r="J121" i="5"/>
  <c r="K121" i="5" s="1"/>
  <c r="L121" i="5" s="1"/>
  <c r="J127" i="5"/>
  <c r="K127" i="5" s="1"/>
  <c r="L127" i="5" s="1"/>
  <c r="M132" i="5"/>
  <c r="O132" i="5" s="1"/>
  <c r="J77" i="5"/>
  <c r="K77" i="5" s="1"/>
  <c r="L77" i="5" s="1"/>
  <c r="F81" i="5"/>
  <c r="H81" i="5" s="1"/>
  <c r="I81" i="5" s="1"/>
  <c r="F111" i="5"/>
  <c r="H111" i="5" s="1"/>
  <c r="I111" i="5" s="1"/>
  <c r="M121" i="5"/>
  <c r="O121" i="5" s="1"/>
  <c r="F129" i="5"/>
  <c r="H129" i="5" s="1"/>
  <c r="I129" i="5" s="1"/>
  <c r="F74" i="5"/>
  <c r="H74" i="5" s="1"/>
  <c r="I74" i="5" s="1"/>
  <c r="M77" i="5"/>
  <c r="F91" i="5"/>
  <c r="H91" i="5" s="1"/>
  <c r="I91" i="5" s="1"/>
  <c r="P119" i="5"/>
  <c r="Q119" i="5" s="1"/>
  <c r="R119" i="5" s="1"/>
  <c r="J136" i="5"/>
  <c r="K136" i="5" s="1"/>
  <c r="L136" i="5" s="1"/>
  <c r="J81" i="5"/>
  <c r="K81" i="5" s="1"/>
  <c r="L81" i="5" s="1"/>
  <c r="M81" i="5"/>
  <c r="J91" i="5"/>
  <c r="K91" i="5" s="1"/>
  <c r="L91" i="5" s="1"/>
  <c r="X98" i="5"/>
  <c r="P121" i="5"/>
  <c r="Q121" i="5" s="1"/>
  <c r="R121" i="5" s="1"/>
  <c r="M129" i="5"/>
  <c r="O129" i="5" s="1"/>
  <c r="M136" i="5"/>
  <c r="O136" i="5" s="1"/>
  <c r="F70" i="5"/>
  <c r="H70" i="5" s="1"/>
  <c r="I70" i="5" s="1"/>
  <c r="J74" i="5"/>
  <c r="K74" i="5" s="1"/>
  <c r="L74" i="5" s="1"/>
  <c r="F94" i="5"/>
  <c r="H94" i="5" s="1"/>
  <c r="I94" i="5" s="1"/>
  <c r="J70" i="5"/>
  <c r="K70" i="5" s="1"/>
  <c r="L70" i="5" s="1"/>
  <c r="X96" i="5"/>
  <c r="F108" i="5"/>
  <c r="H108" i="5" s="1"/>
  <c r="I108" i="5" s="1"/>
  <c r="P129" i="5"/>
  <c r="Q129" i="5" s="1"/>
  <c r="R129" i="5" s="1"/>
  <c r="F135" i="5"/>
  <c r="H135" i="5" s="1"/>
  <c r="I135" i="5" s="1"/>
  <c r="F67" i="5"/>
  <c r="H67" i="5" s="1"/>
  <c r="I67" i="5" s="1"/>
  <c r="P74" i="5"/>
  <c r="Q74" i="5" s="1"/>
  <c r="R74" i="5" s="1"/>
  <c r="J87" i="5"/>
  <c r="K87" i="5" s="1"/>
  <c r="L87" i="5" s="1"/>
  <c r="AG96" i="5"/>
  <c r="F116" i="5"/>
  <c r="H116" i="5" s="1"/>
  <c r="I116" i="5" s="1"/>
  <c r="F131" i="5"/>
  <c r="H131" i="5" s="1"/>
  <c r="I131" i="5" s="1"/>
  <c r="J102" i="5"/>
  <c r="K102" i="5" s="1"/>
  <c r="L102" i="5" s="1"/>
  <c r="M76" i="4"/>
  <c r="O76" i="4" s="1"/>
  <c r="J108" i="4"/>
  <c r="K108" i="4" s="1"/>
  <c r="L108" i="4" s="1"/>
  <c r="J130" i="4"/>
  <c r="K130" i="4" s="1"/>
  <c r="L130" i="4" s="1"/>
  <c r="M108" i="4"/>
  <c r="O108" i="4" s="1"/>
  <c r="J128" i="4"/>
  <c r="K128" i="4" s="1"/>
  <c r="L128" i="4" s="1"/>
  <c r="F64" i="4"/>
  <c r="H64" i="4" s="1"/>
  <c r="I64" i="4" s="1"/>
  <c r="P100" i="4"/>
  <c r="Q100" i="4" s="1"/>
  <c r="R100" i="4" s="1"/>
  <c r="M128" i="4"/>
  <c r="O128" i="4" s="1"/>
  <c r="P108" i="4"/>
  <c r="Q108" i="4" s="1"/>
  <c r="R108" i="4" s="1"/>
  <c r="F91" i="4"/>
  <c r="H91" i="4" s="1"/>
  <c r="I91" i="4" s="1"/>
  <c r="J64" i="4"/>
  <c r="K64" i="4" s="1"/>
  <c r="L64" i="4" s="1"/>
  <c r="M64" i="4"/>
  <c r="O64" i="4" s="1"/>
  <c r="F66" i="4"/>
  <c r="H66" i="4" s="1"/>
  <c r="I66" i="4" s="1"/>
  <c r="F61" i="4"/>
  <c r="H61" i="4" s="1"/>
  <c r="I61" i="4" s="1"/>
  <c r="F77" i="4"/>
  <c r="H77" i="4" s="1"/>
  <c r="I77" i="4" s="1"/>
  <c r="M84" i="4"/>
  <c r="O84" i="4" s="1"/>
  <c r="J101" i="4"/>
  <c r="K101" i="4" s="1"/>
  <c r="L101" i="4" s="1"/>
  <c r="O43" i="4"/>
  <c r="F63" i="4"/>
  <c r="H63" i="4" s="1"/>
  <c r="I63" i="4" s="1"/>
  <c r="M66" i="4"/>
  <c r="O66" i="4" s="1"/>
  <c r="P116" i="4"/>
  <c r="Q116" i="4" s="1"/>
  <c r="R116" i="4" s="1"/>
  <c r="J61" i="4"/>
  <c r="K61" i="4" s="1"/>
  <c r="L61" i="4" s="1"/>
  <c r="J77" i="4"/>
  <c r="K77" i="4" s="1"/>
  <c r="L77" i="4" s="1"/>
  <c r="F129" i="4"/>
  <c r="H129" i="4" s="1"/>
  <c r="I129" i="4" s="1"/>
  <c r="J102" i="4"/>
  <c r="K102" i="4" s="1"/>
  <c r="L102" i="4" s="1"/>
  <c r="P114" i="4"/>
  <c r="Q114" i="4" s="1"/>
  <c r="R114" i="4" s="1"/>
  <c r="P79" i="4"/>
  <c r="Q79" i="4" s="1"/>
  <c r="R79" i="4" s="1"/>
  <c r="M92" i="4"/>
  <c r="O92" i="4" s="1"/>
  <c r="M99" i="4"/>
  <c r="O99" i="4" s="1"/>
  <c r="F65" i="4"/>
  <c r="H65" i="4" s="1"/>
  <c r="I65" i="4" s="1"/>
  <c r="F67" i="4"/>
  <c r="H67" i="4" s="1"/>
  <c r="I67" i="4" s="1"/>
  <c r="J110" i="4"/>
  <c r="K110" i="4" s="1"/>
  <c r="L110" i="4" s="1"/>
  <c r="F125" i="4"/>
  <c r="H125" i="4" s="1"/>
  <c r="I125" i="4" s="1"/>
  <c r="M132" i="4"/>
  <c r="O132" i="4" s="1"/>
  <c r="J65" i="4"/>
  <c r="K65" i="4" s="1"/>
  <c r="L65" i="4" s="1"/>
  <c r="M110" i="4"/>
  <c r="O110" i="4" s="1"/>
  <c r="M120" i="4"/>
  <c r="O120" i="4" s="1"/>
  <c r="F130" i="4"/>
  <c r="H130" i="4" s="1"/>
  <c r="I130" i="4" s="1"/>
  <c r="P61" i="3"/>
  <c r="Q61" i="3" s="1"/>
  <c r="R61" i="3" s="1"/>
  <c r="J63" i="3"/>
  <c r="K63" i="3" s="1"/>
  <c r="L63" i="3" s="1"/>
  <c r="F87" i="3"/>
  <c r="H87" i="3" s="1"/>
  <c r="I87" i="3" s="1"/>
  <c r="M125" i="3"/>
  <c r="O125" i="3" s="1"/>
  <c r="M81" i="3"/>
  <c r="J99" i="3"/>
  <c r="K99" i="3" s="1"/>
  <c r="L99" i="3" s="1"/>
  <c r="P133" i="3"/>
  <c r="Q133" i="3" s="1"/>
  <c r="R133" i="3" s="1"/>
  <c r="J62" i="3"/>
  <c r="K62" i="3" s="1"/>
  <c r="L62" i="3" s="1"/>
  <c r="M99" i="3"/>
  <c r="O99" i="3" s="1"/>
  <c r="F104" i="3"/>
  <c r="H104" i="3" s="1"/>
  <c r="I104" i="3" s="1"/>
  <c r="M128" i="3"/>
  <c r="O128" i="3" s="1"/>
  <c r="P73" i="3"/>
  <c r="Q73" i="3" s="1"/>
  <c r="R73" i="3" s="1"/>
  <c r="P81" i="3"/>
  <c r="Q81" i="3" s="1"/>
  <c r="R81" i="3" s="1"/>
  <c r="F88" i="3"/>
  <c r="H88" i="3" s="1"/>
  <c r="I88" i="3" s="1"/>
  <c r="P114" i="3"/>
  <c r="Q114" i="3" s="1"/>
  <c r="R114" i="3" s="1"/>
  <c r="P89" i="3"/>
  <c r="Q89" i="3" s="1"/>
  <c r="R89" i="3" s="1"/>
  <c r="P62" i="3"/>
  <c r="Q62" i="3" s="1"/>
  <c r="R62" i="3" s="1"/>
  <c r="J88" i="3"/>
  <c r="K88" i="3" s="1"/>
  <c r="L88" i="3" s="1"/>
  <c r="P99" i="3"/>
  <c r="Q99" i="3" s="1"/>
  <c r="R99" i="3" s="1"/>
  <c r="F80" i="3"/>
  <c r="H80" i="3" s="1"/>
  <c r="I80" i="3" s="1"/>
  <c r="M88" i="3"/>
  <c r="O88" i="3" s="1"/>
  <c r="P126" i="3"/>
  <c r="Q126" i="3" s="1"/>
  <c r="R126" i="3" s="1"/>
  <c r="P131" i="3"/>
  <c r="Q131" i="3" s="1"/>
  <c r="R131" i="3" s="1"/>
  <c r="F117" i="3"/>
  <c r="H117" i="3" s="1"/>
  <c r="I117" i="3" s="1"/>
  <c r="J80" i="3"/>
  <c r="K80" i="3" s="1"/>
  <c r="L80" i="3" s="1"/>
  <c r="P119" i="3"/>
  <c r="Q119" i="3" s="1"/>
  <c r="R119" i="3" s="1"/>
  <c r="M80" i="3"/>
  <c r="O80" i="3" s="1"/>
  <c r="F100" i="3"/>
  <c r="H100" i="3" s="1"/>
  <c r="I100" i="3" s="1"/>
  <c r="J117" i="3"/>
  <c r="K117" i="3" s="1"/>
  <c r="L117" i="3" s="1"/>
  <c r="M105" i="3"/>
  <c r="O105" i="3" s="1"/>
  <c r="M61" i="3"/>
  <c r="F103" i="3"/>
  <c r="H103" i="3" s="1"/>
  <c r="I103" i="3" s="1"/>
  <c r="M117" i="3"/>
  <c r="O117" i="3" s="1"/>
  <c r="M77" i="6"/>
  <c r="F82" i="6"/>
  <c r="H82" i="6" s="1"/>
  <c r="I82" i="6" s="1"/>
  <c r="P129" i="6"/>
  <c r="Q129" i="6" s="1"/>
  <c r="R129" i="6" s="1"/>
  <c r="M61" i="6"/>
  <c r="F83" i="6"/>
  <c r="H83" i="6" s="1"/>
  <c r="I83" i="6" s="1"/>
  <c r="F125" i="6"/>
  <c r="H125" i="6" s="1"/>
  <c r="I125" i="6" s="1"/>
  <c r="F77" i="6"/>
  <c r="H77" i="6" s="1"/>
  <c r="I77" i="6" s="1"/>
  <c r="O88" i="6"/>
  <c r="P121" i="6"/>
  <c r="Q121" i="6" s="1"/>
  <c r="R121" i="6" s="1"/>
  <c r="M99" i="6"/>
  <c r="O99" i="6" s="1"/>
  <c r="O55" i="6"/>
  <c r="P106" i="6"/>
  <c r="Q106" i="6" s="1"/>
  <c r="R106" i="6" s="1"/>
  <c r="O91" i="6"/>
  <c r="P100" i="6"/>
  <c r="Q100" i="6" s="1"/>
  <c r="R100" i="6" s="1"/>
  <c r="O87" i="6"/>
  <c r="M125" i="6"/>
  <c r="O125" i="6" s="1"/>
  <c r="F136" i="6"/>
  <c r="H136" i="6" s="1"/>
  <c r="I136" i="6" s="1"/>
  <c r="P114" i="6"/>
  <c r="Q114" i="6" s="1"/>
  <c r="R114" i="6" s="1"/>
  <c r="F128" i="6"/>
  <c r="H128" i="6" s="1"/>
  <c r="I128" i="6" s="1"/>
  <c r="J136" i="6"/>
  <c r="K136" i="6" s="1"/>
  <c r="L136" i="6" s="1"/>
  <c r="F101" i="6"/>
  <c r="H101" i="6" s="1"/>
  <c r="I101" i="6" s="1"/>
  <c r="J85" i="6"/>
  <c r="K85" i="6" s="1"/>
  <c r="L85" i="6" s="1"/>
  <c r="F67" i="6"/>
  <c r="H67" i="6" s="1"/>
  <c r="I67" i="6" s="1"/>
  <c r="M85" i="6"/>
  <c r="O85" i="6" s="1"/>
  <c r="F97" i="6"/>
  <c r="H97" i="6" s="1"/>
  <c r="I97" i="6" s="1"/>
  <c r="F65" i="6"/>
  <c r="H65" i="6" s="1"/>
  <c r="I65" i="6" s="1"/>
  <c r="J90" i="6"/>
  <c r="K90" i="6" s="1"/>
  <c r="L90" i="6" s="1"/>
  <c r="M127" i="6"/>
  <c r="O127" i="6" s="1"/>
  <c r="O63" i="6"/>
  <c r="M90" i="6"/>
  <c r="O90" i="6" s="1"/>
  <c r="J97" i="6"/>
  <c r="K97" i="6" s="1"/>
  <c r="L97" i="6" s="1"/>
  <c r="J65" i="6"/>
  <c r="K65" i="6" s="1"/>
  <c r="L65" i="6" s="1"/>
  <c r="F105" i="6"/>
  <c r="H105" i="6" s="1"/>
  <c r="I105" i="6" s="1"/>
  <c r="M65" i="6"/>
  <c r="M105" i="6"/>
  <c r="O105" i="6" s="1"/>
  <c r="F84" i="6"/>
  <c r="H84" i="6" s="1"/>
  <c r="I84" i="6" s="1"/>
  <c r="F134" i="6"/>
  <c r="H134" i="6" s="1"/>
  <c r="I134" i="6" s="1"/>
  <c r="O78" i="4"/>
  <c r="O47" i="4"/>
  <c r="O88" i="4"/>
  <c r="O44" i="4"/>
  <c r="O81" i="4"/>
  <c r="O83" i="4"/>
  <c r="O71" i="4"/>
  <c r="O82" i="4"/>
  <c r="O62" i="4"/>
  <c r="O37" i="4"/>
  <c r="O77" i="4"/>
  <c r="O53" i="4"/>
  <c r="O54" i="4"/>
  <c r="F101" i="4"/>
  <c r="H101" i="4" s="1"/>
  <c r="I101" i="4" s="1"/>
  <c r="F119" i="4"/>
  <c r="H119" i="4" s="1"/>
  <c r="I119" i="4" s="1"/>
  <c r="P130" i="4"/>
  <c r="Q130" i="4" s="1"/>
  <c r="R130" i="4" s="1"/>
  <c r="F97" i="4"/>
  <c r="H97" i="4" s="1"/>
  <c r="I97" i="4" s="1"/>
  <c r="F99" i="4"/>
  <c r="H99" i="4" s="1"/>
  <c r="I99" i="4" s="1"/>
  <c r="F107" i="4"/>
  <c r="H107" i="4" s="1"/>
  <c r="I107" i="4" s="1"/>
  <c r="J125" i="4"/>
  <c r="K125" i="4" s="1"/>
  <c r="L125" i="4" s="1"/>
  <c r="P134" i="4"/>
  <c r="Q134" i="4" s="1"/>
  <c r="R134" i="4" s="1"/>
  <c r="J136" i="4"/>
  <c r="K136" i="4" s="1"/>
  <c r="L136" i="4" s="1"/>
  <c r="M125" i="4"/>
  <c r="O125" i="4" s="1"/>
  <c r="F127" i="4"/>
  <c r="H127" i="4" s="1"/>
  <c r="I127" i="4" s="1"/>
  <c r="P132" i="4"/>
  <c r="Q132" i="4" s="1"/>
  <c r="R132" i="4" s="1"/>
  <c r="M101" i="4"/>
  <c r="O101" i="4" s="1"/>
  <c r="M119" i="4"/>
  <c r="O119" i="4" s="1"/>
  <c r="P136" i="4"/>
  <c r="Q136" i="4" s="1"/>
  <c r="R136" i="4" s="1"/>
  <c r="J121" i="4"/>
  <c r="K121" i="4" s="1"/>
  <c r="L121" i="4" s="1"/>
  <c r="O61" i="4"/>
  <c r="F87" i="4"/>
  <c r="H87" i="4" s="1"/>
  <c r="I87" i="4" s="1"/>
  <c r="F106" i="4"/>
  <c r="H106" i="4" s="1"/>
  <c r="I106" i="4" s="1"/>
  <c r="M121" i="4"/>
  <c r="O121" i="4" s="1"/>
  <c r="J127" i="4"/>
  <c r="K127" i="4" s="1"/>
  <c r="L127" i="4" s="1"/>
  <c r="J95" i="4"/>
  <c r="K95" i="4" s="1"/>
  <c r="L95" i="4" s="1"/>
  <c r="M127" i="4"/>
  <c r="O127" i="4" s="1"/>
  <c r="J87" i="4"/>
  <c r="K87" i="4" s="1"/>
  <c r="L87" i="4" s="1"/>
  <c r="M95" i="4"/>
  <c r="O95" i="4" s="1"/>
  <c r="P121" i="4"/>
  <c r="Q121" i="4" s="1"/>
  <c r="R121" i="4" s="1"/>
  <c r="J85" i="4"/>
  <c r="K85" i="4" s="1"/>
  <c r="L85" i="4" s="1"/>
  <c r="P109" i="4"/>
  <c r="Q109" i="4" s="1"/>
  <c r="R109" i="4" s="1"/>
  <c r="J135" i="4"/>
  <c r="K135" i="4" s="1"/>
  <c r="L135" i="4" s="1"/>
  <c r="F89" i="4"/>
  <c r="H89" i="4" s="1"/>
  <c r="I89" i="4" s="1"/>
  <c r="J106" i="4"/>
  <c r="K106" i="4" s="1"/>
  <c r="L106" i="4" s="1"/>
  <c r="F126" i="4"/>
  <c r="H126" i="4" s="1"/>
  <c r="I126" i="4" s="1"/>
  <c r="P129" i="4"/>
  <c r="Q129" i="4" s="1"/>
  <c r="R129" i="4" s="1"/>
  <c r="M133" i="4"/>
  <c r="O133" i="4" s="1"/>
  <c r="P87" i="4"/>
  <c r="Q87" i="4" s="1"/>
  <c r="R87" i="4" s="1"/>
  <c r="P95" i="4"/>
  <c r="Q95" i="4" s="1"/>
  <c r="R95" i="4" s="1"/>
  <c r="M106" i="4"/>
  <c r="O106" i="4" s="1"/>
  <c r="J89" i="4"/>
  <c r="K89" i="4" s="1"/>
  <c r="L89" i="4" s="1"/>
  <c r="M89" i="4"/>
  <c r="O89" i="4" s="1"/>
  <c r="J126" i="4"/>
  <c r="K126" i="4" s="1"/>
  <c r="L126" i="4" s="1"/>
  <c r="P135" i="4"/>
  <c r="Q135" i="4" s="1"/>
  <c r="R135" i="4" s="1"/>
  <c r="J91" i="4"/>
  <c r="K91" i="4" s="1"/>
  <c r="L91" i="4" s="1"/>
  <c r="M100" i="4"/>
  <c r="O100" i="4" s="1"/>
  <c r="F105" i="4"/>
  <c r="H105" i="4" s="1"/>
  <c r="I105" i="4" s="1"/>
  <c r="F116" i="4"/>
  <c r="H116" i="4" s="1"/>
  <c r="I116" i="4" s="1"/>
  <c r="J120" i="4"/>
  <c r="K120" i="4" s="1"/>
  <c r="L120" i="4" s="1"/>
  <c r="P126" i="4"/>
  <c r="Q126" i="4" s="1"/>
  <c r="R126" i="4" s="1"/>
  <c r="P91" i="4"/>
  <c r="Q91" i="4" s="1"/>
  <c r="R91" i="4" s="1"/>
  <c r="X93" i="4"/>
  <c r="J105" i="4"/>
  <c r="K105" i="4" s="1"/>
  <c r="L105" i="4" s="1"/>
  <c r="J116" i="4"/>
  <c r="K116" i="4" s="1"/>
  <c r="L116" i="4" s="1"/>
  <c r="X98" i="4"/>
  <c r="M105" i="4"/>
  <c r="O105" i="4" s="1"/>
  <c r="AG98" i="4"/>
  <c r="O51" i="4"/>
  <c r="J84" i="4"/>
  <c r="K84" i="4" s="1"/>
  <c r="L84" i="4" s="1"/>
  <c r="M112" i="4"/>
  <c r="O112" i="4" s="1"/>
  <c r="F136" i="4"/>
  <c r="H136" i="4" s="1"/>
  <c r="I136" i="4" s="1"/>
  <c r="AG77" i="8"/>
  <c r="AG81" i="8"/>
  <c r="AG131" i="8"/>
  <c r="X101" i="8"/>
  <c r="J68" i="3"/>
  <c r="K68" i="3" s="1"/>
  <c r="L68" i="3" s="1"/>
  <c r="J136" i="3"/>
  <c r="K136" i="3" s="1"/>
  <c r="L136" i="3" s="1"/>
  <c r="F72" i="3"/>
  <c r="H72" i="3" s="1"/>
  <c r="I72" i="3" s="1"/>
  <c r="P93" i="3"/>
  <c r="Q93" i="3" s="1"/>
  <c r="R93" i="3" s="1"/>
  <c r="J105" i="3"/>
  <c r="K105" i="3" s="1"/>
  <c r="L105" i="3" s="1"/>
  <c r="F124" i="3"/>
  <c r="H124" i="3" s="1"/>
  <c r="I124" i="3" s="1"/>
  <c r="J75" i="3"/>
  <c r="K75" i="3" s="1"/>
  <c r="L75" i="3" s="1"/>
  <c r="J72" i="3"/>
  <c r="K72" i="3" s="1"/>
  <c r="L72" i="3" s="1"/>
  <c r="M75" i="3"/>
  <c r="F109" i="3"/>
  <c r="H109" i="3" s="1"/>
  <c r="I109" i="3" s="1"/>
  <c r="F122" i="3"/>
  <c r="H122" i="3" s="1"/>
  <c r="I122" i="3" s="1"/>
  <c r="J132" i="3"/>
  <c r="K132" i="3" s="1"/>
  <c r="L132" i="3" s="1"/>
  <c r="F134" i="3"/>
  <c r="H134" i="3" s="1"/>
  <c r="I134" i="3" s="1"/>
  <c r="F62" i="3"/>
  <c r="H62" i="3" s="1"/>
  <c r="I62" i="3" s="1"/>
  <c r="F65" i="3"/>
  <c r="H65" i="3" s="1"/>
  <c r="I65" i="3" s="1"/>
  <c r="O72" i="3"/>
  <c r="F79" i="3"/>
  <c r="H79" i="3" s="1"/>
  <c r="I79" i="3" s="1"/>
  <c r="P105" i="3"/>
  <c r="Q105" i="3" s="1"/>
  <c r="R105" i="3" s="1"/>
  <c r="J107" i="3"/>
  <c r="K107" i="3" s="1"/>
  <c r="L107" i="3" s="1"/>
  <c r="M116" i="3"/>
  <c r="O116" i="3" s="1"/>
  <c r="F120" i="3"/>
  <c r="H120" i="3" s="1"/>
  <c r="I120" i="3" s="1"/>
  <c r="M124" i="3"/>
  <c r="O124" i="3" s="1"/>
  <c r="P72" i="3"/>
  <c r="Q72" i="3" s="1"/>
  <c r="R72" i="3" s="1"/>
  <c r="F77" i="3"/>
  <c r="H77" i="3" s="1"/>
  <c r="I77" i="3" s="1"/>
  <c r="F82" i="3"/>
  <c r="H82" i="3" s="1"/>
  <c r="I82" i="3" s="1"/>
  <c r="M87" i="3"/>
  <c r="O87" i="3" s="1"/>
  <c r="P75" i="3"/>
  <c r="Q75" i="3" s="1"/>
  <c r="R75" i="3" s="1"/>
  <c r="M107" i="3"/>
  <c r="O107" i="3" s="1"/>
  <c r="J109" i="3"/>
  <c r="K109" i="3" s="1"/>
  <c r="L109" i="3" s="1"/>
  <c r="F111" i="3"/>
  <c r="H111" i="3" s="1"/>
  <c r="I111" i="3" s="1"/>
  <c r="J82" i="3"/>
  <c r="K82" i="3" s="1"/>
  <c r="L82" i="3" s="1"/>
  <c r="M65" i="3"/>
  <c r="F67" i="3"/>
  <c r="H67" i="3" s="1"/>
  <c r="I67" i="3" s="1"/>
  <c r="M82" i="3"/>
  <c r="O82" i="3" s="1"/>
  <c r="J84" i="3"/>
  <c r="K84" i="3" s="1"/>
  <c r="L84" i="3" s="1"/>
  <c r="P87" i="3"/>
  <c r="Q87" i="3" s="1"/>
  <c r="R87" i="3" s="1"/>
  <c r="P107" i="3"/>
  <c r="Q107" i="3" s="1"/>
  <c r="R107" i="3" s="1"/>
  <c r="P109" i="3"/>
  <c r="Q109" i="3" s="1"/>
  <c r="R109" i="3" s="1"/>
  <c r="J126" i="3"/>
  <c r="K126" i="3" s="1"/>
  <c r="L126" i="3" s="1"/>
  <c r="F69" i="3"/>
  <c r="H69" i="3" s="1"/>
  <c r="I69" i="3" s="1"/>
  <c r="M84" i="3"/>
  <c r="O84" i="3" s="1"/>
  <c r="J92" i="3"/>
  <c r="K92" i="3" s="1"/>
  <c r="L92" i="3" s="1"/>
  <c r="J111" i="3"/>
  <c r="K111" i="3" s="1"/>
  <c r="L111" i="3" s="1"/>
  <c r="P113" i="3"/>
  <c r="Q113" i="3" s="1"/>
  <c r="R113" i="3" s="1"/>
  <c r="M126" i="3"/>
  <c r="O126" i="3" s="1"/>
  <c r="P90" i="3"/>
  <c r="Q90" i="3" s="1"/>
  <c r="R90" i="3" s="1"/>
  <c r="J104" i="3"/>
  <c r="K104" i="3" s="1"/>
  <c r="L104" i="3" s="1"/>
  <c r="F106" i="3"/>
  <c r="H106" i="3" s="1"/>
  <c r="I106" i="3" s="1"/>
  <c r="M111" i="3"/>
  <c r="O111" i="3" s="1"/>
  <c r="F131" i="3"/>
  <c r="H131" i="3" s="1"/>
  <c r="I131" i="3" s="1"/>
  <c r="J69" i="3"/>
  <c r="K69" i="3" s="1"/>
  <c r="L69" i="3" s="1"/>
  <c r="P92" i="3"/>
  <c r="Q92" i="3" s="1"/>
  <c r="R92" i="3" s="1"/>
  <c r="M96" i="3"/>
  <c r="O96" i="3" s="1"/>
  <c r="J100" i="3"/>
  <c r="K100" i="3" s="1"/>
  <c r="L100" i="3" s="1"/>
  <c r="M104" i="3"/>
  <c r="O104" i="3" s="1"/>
  <c r="M115" i="3"/>
  <c r="O115" i="3" s="1"/>
  <c r="F125" i="3"/>
  <c r="H125" i="3" s="1"/>
  <c r="I125" i="3" s="1"/>
  <c r="M135" i="3"/>
  <c r="O135" i="3" s="1"/>
  <c r="F61" i="3"/>
  <c r="H61" i="3" s="1"/>
  <c r="I61" i="3" s="1"/>
  <c r="M64" i="3"/>
  <c r="O64" i="3" s="1"/>
  <c r="M106" i="3"/>
  <c r="O106" i="3" s="1"/>
  <c r="J131" i="3"/>
  <c r="K131" i="3" s="1"/>
  <c r="L131" i="3" s="1"/>
  <c r="F108" i="3"/>
  <c r="H108" i="3" s="1"/>
  <c r="I108" i="3" s="1"/>
  <c r="F110" i="3"/>
  <c r="H110" i="3" s="1"/>
  <c r="I110" i="3" s="1"/>
  <c r="J125" i="3"/>
  <c r="K125" i="3" s="1"/>
  <c r="L125" i="3" s="1"/>
  <c r="J133" i="3"/>
  <c r="K133" i="3" s="1"/>
  <c r="L133" i="3" s="1"/>
  <c r="J129" i="3"/>
  <c r="K129" i="3" s="1"/>
  <c r="L129" i="3" s="1"/>
  <c r="J110" i="3"/>
  <c r="K110" i="3" s="1"/>
  <c r="L110" i="3" s="1"/>
  <c r="P110" i="3"/>
  <c r="Q110" i="3" s="1"/>
  <c r="R110" i="3" s="1"/>
  <c r="M76" i="6"/>
  <c r="O76" i="6" s="1"/>
  <c r="F127" i="6"/>
  <c r="H127" i="6" s="1"/>
  <c r="I127" i="6" s="1"/>
  <c r="M134" i="6"/>
  <c r="O134" i="6" s="1"/>
  <c r="P90" i="6"/>
  <c r="Q90" i="6" s="1"/>
  <c r="R90" i="6" s="1"/>
  <c r="F104" i="6"/>
  <c r="H104" i="6" s="1"/>
  <c r="I104" i="6" s="1"/>
  <c r="F117" i="6"/>
  <c r="H117" i="6" s="1"/>
  <c r="I117" i="6" s="1"/>
  <c r="F66" i="6"/>
  <c r="H66" i="6" s="1"/>
  <c r="I66" i="6" s="1"/>
  <c r="J84" i="6"/>
  <c r="K84" i="6" s="1"/>
  <c r="L84" i="6" s="1"/>
  <c r="M97" i="6"/>
  <c r="O97" i="6" s="1"/>
  <c r="J104" i="6"/>
  <c r="K104" i="6" s="1"/>
  <c r="L104" i="6" s="1"/>
  <c r="M117" i="6"/>
  <c r="O117" i="6" s="1"/>
  <c r="M66" i="6"/>
  <c r="P104" i="6"/>
  <c r="Q104" i="6" s="1"/>
  <c r="R104" i="6" s="1"/>
  <c r="J107" i="6"/>
  <c r="K107" i="6" s="1"/>
  <c r="L107" i="6" s="1"/>
  <c r="J115" i="6"/>
  <c r="K115" i="6" s="1"/>
  <c r="L115" i="6" s="1"/>
  <c r="P117" i="6"/>
  <c r="Q117" i="6" s="1"/>
  <c r="R117" i="6" s="1"/>
  <c r="F120" i="6"/>
  <c r="H120" i="6" s="1"/>
  <c r="I120" i="6" s="1"/>
  <c r="J125" i="6"/>
  <c r="K125" i="6" s="1"/>
  <c r="L125" i="6" s="1"/>
  <c r="F73" i="6"/>
  <c r="H73" i="6" s="1"/>
  <c r="I73" i="6" s="1"/>
  <c r="P107" i="6"/>
  <c r="Q107" i="6" s="1"/>
  <c r="R107" i="6" s="1"/>
  <c r="P120" i="6"/>
  <c r="Q120" i="6" s="1"/>
  <c r="R120" i="6" s="1"/>
  <c r="O67" i="6"/>
  <c r="P71" i="6"/>
  <c r="Q71" i="6" s="1"/>
  <c r="R71" i="6" s="1"/>
  <c r="J75" i="6"/>
  <c r="K75" i="6" s="1"/>
  <c r="L75" i="6" s="1"/>
  <c r="P81" i="6"/>
  <c r="Q81" i="6" s="1"/>
  <c r="R81" i="6" s="1"/>
  <c r="P87" i="6"/>
  <c r="Q87" i="6" s="1"/>
  <c r="R87" i="6" s="1"/>
  <c r="F100" i="6"/>
  <c r="H100" i="6" s="1"/>
  <c r="I100" i="6" s="1"/>
  <c r="J77" i="6"/>
  <c r="K77" i="6" s="1"/>
  <c r="L77" i="6" s="1"/>
  <c r="J105" i="6"/>
  <c r="K105" i="6" s="1"/>
  <c r="L105" i="6" s="1"/>
  <c r="M128" i="6"/>
  <c r="O128" i="6" s="1"/>
  <c r="F63" i="6"/>
  <c r="H63" i="6" s="1"/>
  <c r="I63" i="6" s="1"/>
  <c r="P128" i="6"/>
  <c r="Q128" i="6" s="1"/>
  <c r="R128" i="6" s="1"/>
  <c r="J63" i="6"/>
  <c r="K63" i="6" s="1"/>
  <c r="L63" i="6" s="1"/>
  <c r="F114" i="6"/>
  <c r="H114" i="6" s="1"/>
  <c r="I114" i="6" s="1"/>
  <c r="M79" i="6"/>
  <c r="O79" i="6" s="1"/>
  <c r="J101" i="6"/>
  <c r="K101" i="6" s="1"/>
  <c r="L101" i="6" s="1"/>
  <c r="F108" i="6"/>
  <c r="H108" i="6" s="1"/>
  <c r="I108" i="6" s="1"/>
  <c r="J114" i="6"/>
  <c r="K114" i="6" s="1"/>
  <c r="L114" i="6" s="1"/>
  <c r="J120" i="6"/>
  <c r="K120" i="6" s="1"/>
  <c r="L120" i="6" s="1"/>
  <c r="F130" i="6"/>
  <c r="H130" i="6" s="1"/>
  <c r="I130" i="6" s="1"/>
  <c r="J132" i="6"/>
  <c r="K132" i="6" s="1"/>
  <c r="L132" i="6" s="1"/>
  <c r="P63" i="6"/>
  <c r="Q63" i="6" s="1"/>
  <c r="R63" i="6" s="1"/>
  <c r="O71" i="6"/>
  <c r="M89" i="6"/>
  <c r="O89" i="6" s="1"/>
  <c r="P94" i="6"/>
  <c r="Q94" i="6" s="1"/>
  <c r="R94" i="6" s="1"/>
  <c r="J106" i="6"/>
  <c r="K106" i="6" s="1"/>
  <c r="L106" i="6" s="1"/>
  <c r="F116" i="6"/>
  <c r="H116" i="6" s="1"/>
  <c r="I116" i="6" s="1"/>
  <c r="J81" i="6"/>
  <c r="K81" i="6" s="1"/>
  <c r="L81" i="6" s="1"/>
  <c r="M96" i="6"/>
  <c r="O96" i="6" s="1"/>
  <c r="M101" i="6"/>
  <c r="O101" i="6" s="1"/>
  <c r="J108" i="6"/>
  <c r="K108" i="6" s="1"/>
  <c r="L108" i="6" s="1"/>
  <c r="J110" i="6"/>
  <c r="K110" i="6" s="1"/>
  <c r="L110" i="6" s="1"/>
  <c r="M112" i="6"/>
  <c r="O112" i="6" s="1"/>
  <c r="M130" i="6"/>
  <c r="O130" i="6" s="1"/>
  <c r="P79" i="6"/>
  <c r="Q79" i="6" s="1"/>
  <c r="R79" i="6" s="1"/>
  <c r="M81" i="6"/>
  <c r="P89" i="6"/>
  <c r="Q89" i="6" s="1"/>
  <c r="R89" i="6" s="1"/>
  <c r="M110" i="6"/>
  <c r="O110" i="6" s="1"/>
  <c r="J116" i="6"/>
  <c r="K116" i="6" s="1"/>
  <c r="L116" i="6" s="1"/>
  <c r="M108" i="6"/>
  <c r="O108" i="6" s="1"/>
  <c r="P112" i="6"/>
  <c r="Q112" i="6" s="1"/>
  <c r="R112" i="6" s="1"/>
  <c r="P130" i="6"/>
  <c r="Q130" i="6" s="1"/>
  <c r="R130" i="6" s="1"/>
  <c r="P116" i="6"/>
  <c r="Q116" i="6" s="1"/>
  <c r="R116" i="6" s="1"/>
  <c r="P110" i="6"/>
  <c r="Q110" i="6" s="1"/>
  <c r="R110" i="6" s="1"/>
  <c r="M62" i="6"/>
  <c r="J67" i="6"/>
  <c r="K67" i="6" s="1"/>
  <c r="L67" i="6" s="1"/>
  <c r="M84" i="6"/>
  <c r="J88" i="6"/>
  <c r="K88" i="6" s="1"/>
  <c r="L88" i="6" s="1"/>
  <c r="J123" i="6"/>
  <c r="K123" i="6" s="1"/>
  <c r="L123" i="6" s="1"/>
  <c r="J83" i="6"/>
  <c r="K83" i="6" s="1"/>
  <c r="L83" i="6" s="1"/>
  <c r="F91" i="6"/>
  <c r="H91" i="6" s="1"/>
  <c r="I91" i="6" s="1"/>
  <c r="M100" i="6"/>
  <c r="O100" i="6" s="1"/>
  <c r="F64" i="6"/>
  <c r="H64" i="6" s="1"/>
  <c r="I64" i="6" s="1"/>
  <c r="P67" i="6"/>
  <c r="Q67" i="6" s="1"/>
  <c r="R67" i="6" s="1"/>
  <c r="J78" i="6"/>
  <c r="K78" i="6" s="1"/>
  <c r="L78" i="6" s="1"/>
  <c r="M83" i="6"/>
  <c r="O83" i="6" s="1"/>
  <c r="J127" i="6"/>
  <c r="K127" i="6" s="1"/>
  <c r="L127" i="6" s="1"/>
  <c r="J91" i="6"/>
  <c r="K91" i="6" s="1"/>
  <c r="L91" i="6" s="1"/>
  <c r="M119" i="6"/>
  <c r="O119" i="6" s="1"/>
  <c r="M95" i="6"/>
  <c r="O95" i="6" s="1"/>
  <c r="J64" i="6"/>
  <c r="K64" i="6" s="1"/>
  <c r="L64" i="6" s="1"/>
  <c r="P91" i="6"/>
  <c r="Q91" i="6" s="1"/>
  <c r="R91" i="6" s="1"/>
  <c r="M107" i="6"/>
  <c r="O107" i="6" s="1"/>
  <c r="P119" i="6"/>
  <c r="Q119" i="6" s="1"/>
  <c r="R119" i="6" s="1"/>
  <c r="M64" i="6"/>
  <c r="O64" i="6" s="1"/>
  <c r="F87" i="6"/>
  <c r="H87" i="6" s="1"/>
  <c r="I87" i="6" s="1"/>
  <c r="P95" i="6"/>
  <c r="Q95" i="6" s="1"/>
  <c r="R95" i="6" s="1"/>
  <c r="F109" i="6"/>
  <c r="H109" i="6" s="1"/>
  <c r="I109" i="6" s="1"/>
  <c r="F126" i="6"/>
  <c r="H126" i="6" s="1"/>
  <c r="I126" i="6" s="1"/>
  <c r="J87" i="6"/>
  <c r="K87" i="6" s="1"/>
  <c r="L87" i="6" s="1"/>
  <c r="J126" i="6"/>
  <c r="K126" i="6" s="1"/>
  <c r="L126" i="6" s="1"/>
  <c r="M126" i="6"/>
  <c r="O126" i="6" s="1"/>
  <c r="J134" i="6"/>
  <c r="K134" i="6" s="1"/>
  <c r="L134" i="6" s="1"/>
  <c r="F89" i="6"/>
  <c r="H89" i="6" s="1"/>
  <c r="I89" i="6" s="1"/>
  <c r="F106" i="6"/>
  <c r="H106" i="6" s="1"/>
  <c r="I106" i="6" s="1"/>
  <c r="P136" i="6"/>
  <c r="Q136" i="6" s="1"/>
  <c r="R136" i="6" s="1"/>
  <c r="X100" i="8"/>
  <c r="X95" i="8"/>
  <c r="AG129" i="8"/>
  <c r="X126" i="8"/>
  <c r="AG109" i="8"/>
  <c r="X106" i="8"/>
  <c r="X97" i="8"/>
  <c r="AG85" i="8"/>
  <c r="X135" i="8"/>
  <c r="AG118" i="8"/>
  <c r="X115" i="8"/>
  <c r="X94" i="8"/>
  <c r="AG82" i="8"/>
  <c r="AG127" i="8"/>
  <c r="X124" i="8"/>
  <c r="AG107" i="8"/>
  <c r="X104" i="8"/>
  <c r="AG99" i="8"/>
  <c r="X91" i="8"/>
  <c r="AG136" i="8"/>
  <c r="X133" i="8"/>
  <c r="AG116" i="8"/>
  <c r="X113" i="8"/>
  <c r="X102" i="8"/>
  <c r="AG96" i="8"/>
  <c r="X88" i="8"/>
  <c r="AG125" i="8"/>
  <c r="X122" i="8"/>
  <c r="AG105" i="8"/>
  <c r="AG134" i="8"/>
  <c r="X131" i="8"/>
  <c r="AG114" i="8"/>
  <c r="X111" i="8"/>
  <c r="AG90" i="8"/>
  <c r="X82" i="8"/>
  <c r="AG123" i="8"/>
  <c r="X120" i="8"/>
  <c r="AG103" i="8"/>
  <c r="X99" i="8"/>
  <c r="AG87" i="8"/>
  <c r="AG132" i="8"/>
  <c r="X129" i="8"/>
  <c r="AG112" i="8"/>
  <c r="X109" i="8"/>
  <c r="AG101" i="8"/>
  <c r="X96" i="8"/>
  <c r="AG84" i="8"/>
  <c r="AG121" i="8"/>
  <c r="X118" i="8"/>
  <c r="X93" i="8"/>
  <c r="AG130" i="8"/>
  <c r="X127" i="8"/>
  <c r="AG110" i="8"/>
  <c r="X107" i="8"/>
  <c r="AG98" i="8"/>
  <c r="X90" i="8"/>
  <c r="X136" i="8"/>
  <c r="AG119" i="8"/>
  <c r="X116" i="8"/>
  <c r="AG95" i="8"/>
  <c r="AG128" i="8"/>
  <c r="X125" i="8"/>
  <c r="X134" i="8"/>
  <c r="AG117" i="8"/>
  <c r="X114" i="8"/>
  <c r="AG89" i="8"/>
  <c r="AG126" i="8"/>
  <c r="X123" i="8"/>
  <c r="AG106" i="8"/>
  <c r="X103" i="8"/>
  <c r="X98" i="8"/>
  <c r="AG86" i="8"/>
  <c r="AG135" i="8"/>
  <c r="X132" i="8"/>
  <c r="AG115" i="8"/>
  <c r="X112" i="8"/>
  <c r="AG124" i="8"/>
  <c r="X121" i="8"/>
  <c r="AG104" i="8"/>
  <c r="AG100" i="8"/>
  <c r="X92" i="8"/>
  <c r="AG133" i="8"/>
  <c r="X130" i="8"/>
  <c r="AG113" i="8"/>
  <c r="X110" i="8"/>
  <c r="AG97" i="8"/>
  <c r="AG122" i="8"/>
  <c r="X119" i="8"/>
  <c r="P78" i="8"/>
  <c r="Q78" i="8" s="1"/>
  <c r="R78" i="8" s="1"/>
  <c r="M78" i="8"/>
  <c r="O78" i="8" s="1"/>
  <c r="J78" i="8"/>
  <c r="K78" i="8" s="1"/>
  <c r="L78" i="8" s="1"/>
  <c r="F80" i="8"/>
  <c r="H80" i="8" s="1"/>
  <c r="I80" i="8" s="1"/>
  <c r="F83" i="8"/>
  <c r="H83" i="8" s="1"/>
  <c r="I83" i="8" s="1"/>
  <c r="AG91" i="8"/>
  <c r="M61" i="8"/>
  <c r="O61" i="8" s="1"/>
  <c r="J61" i="8"/>
  <c r="K61" i="8" s="1"/>
  <c r="L61" i="8" s="1"/>
  <c r="P63" i="8"/>
  <c r="Q63" i="8" s="1"/>
  <c r="R63" i="8" s="1"/>
  <c r="M63" i="8"/>
  <c r="O63" i="8" s="1"/>
  <c r="J84" i="8"/>
  <c r="K84" i="8" s="1"/>
  <c r="L84" i="8" s="1"/>
  <c r="C29" i="8"/>
  <c r="C31" i="8" s="1"/>
  <c r="P75" i="8"/>
  <c r="Q75" i="8" s="1"/>
  <c r="R75" i="8" s="1"/>
  <c r="J75" i="8"/>
  <c r="K75" i="8" s="1"/>
  <c r="L75" i="8" s="1"/>
  <c r="X89" i="8"/>
  <c r="X128" i="8"/>
  <c r="P72" i="8"/>
  <c r="Q72" i="8" s="1"/>
  <c r="R72" i="8" s="1"/>
  <c r="M72" i="8"/>
  <c r="O72" i="8" s="1"/>
  <c r="J72" i="8"/>
  <c r="K72" i="8" s="1"/>
  <c r="L72" i="8" s="1"/>
  <c r="F78" i="8"/>
  <c r="H78" i="8" s="1"/>
  <c r="I78" i="8" s="1"/>
  <c r="P108" i="8"/>
  <c r="Q108" i="8" s="1"/>
  <c r="R108" i="8" s="1"/>
  <c r="M108" i="8"/>
  <c r="O108" i="8" s="1"/>
  <c r="F108" i="8"/>
  <c r="H108" i="8" s="1"/>
  <c r="I108" i="8" s="1"/>
  <c r="F65" i="8"/>
  <c r="H65" i="8" s="1"/>
  <c r="I65" i="8" s="1"/>
  <c r="M66" i="8"/>
  <c r="O66" i="8" s="1"/>
  <c r="P69" i="8"/>
  <c r="Q69" i="8" s="1"/>
  <c r="R69" i="8" s="1"/>
  <c r="M69" i="8"/>
  <c r="O69" i="8" s="1"/>
  <c r="J70" i="8"/>
  <c r="K70" i="8" s="1"/>
  <c r="L70" i="8" s="1"/>
  <c r="F70" i="8"/>
  <c r="H70" i="8" s="1"/>
  <c r="I70" i="8" s="1"/>
  <c r="F75" i="8"/>
  <c r="H75" i="8" s="1"/>
  <c r="I75" i="8" s="1"/>
  <c r="M102" i="8"/>
  <c r="O102" i="8" s="1"/>
  <c r="M105" i="8"/>
  <c r="O105" i="8" s="1"/>
  <c r="J105" i="8"/>
  <c r="K105" i="8" s="1"/>
  <c r="L105" i="8" s="1"/>
  <c r="F105" i="8"/>
  <c r="H105" i="8" s="1"/>
  <c r="I105" i="8" s="1"/>
  <c r="M67" i="8"/>
  <c r="O67" i="8" s="1"/>
  <c r="J67" i="8"/>
  <c r="K67" i="8" s="1"/>
  <c r="L67" i="8" s="1"/>
  <c r="F67" i="8"/>
  <c r="H67" i="8" s="1"/>
  <c r="I67" i="8" s="1"/>
  <c r="F72" i="8"/>
  <c r="H72" i="8" s="1"/>
  <c r="I72" i="8" s="1"/>
  <c r="X87" i="8"/>
  <c r="AG94" i="8"/>
  <c r="J64" i="8"/>
  <c r="K64" i="8" s="1"/>
  <c r="L64" i="8" s="1"/>
  <c r="X86" i="8"/>
  <c r="P102" i="8"/>
  <c r="Q102" i="8" s="1"/>
  <c r="R102" i="8" s="1"/>
  <c r="P61" i="8"/>
  <c r="Q61" i="8" s="1"/>
  <c r="R61" i="8" s="1"/>
  <c r="J63" i="8"/>
  <c r="K63" i="8" s="1"/>
  <c r="L63" i="8" s="1"/>
  <c r="M64" i="8"/>
  <c r="O64" i="8" s="1"/>
  <c r="F66" i="8"/>
  <c r="H66" i="8" s="1"/>
  <c r="I66" i="8" s="1"/>
  <c r="F69" i="8"/>
  <c r="H69" i="8" s="1"/>
  <c r="I69" i="8" s="1"/>
  <c r="M75" i="8"/>
  <c r="O75" i="8" s="1"/>
  <c r="AG88" i="8"/>
  <c r="P95" i="8"/>
  <c r="Q95" i="8" s="1"/>
  <c r="R95" i="8" s="1"/>
  <c r="J95" i="8"/>
  <c r="K95" i="8" s="1"/>
  <c r="L95" i="8" s="1"/>
  <c r="P100" i="8"/>
  <c r="Q100" i="8" s="1"/>
  <c r="R100" i="8" s="1"/>
  <c r="M100" i="8"/>
  <c r="O100" i="8" s="1"/>
  <c r="J100" i="8"/>
  <c r="K100" i="8" s="1"/>
  <c r="L100" i="8" s="1"/>
  <c r="F100" i="8"/>
  <c r="H100" i="8" s="1"/>
  <c r="I100" i="8" s="1"/>
  <c r="J108" i="8"/>
  <c r="K108" i="8" s="1"/>
  <c r="L108" i="8" s="1"/>
  <c r="J65" i="8"/>
  <c r="K65" i="8" s="1"/>
  <c r="L65" i="8" s="1"/>
  <c r="M70" i="8"/>
  <c r="O70" i="8" s="1"/>
  <c r="X84" i="8"/>
  <c r="P117" i="8"/>
  <c r="Q117" i="8" s="1"/>
  <c r="R117" i="8" s="1"/>
  <c r="M117" i="8"/>
  <c r="O117" i="8" s="1"/>
  <c r="J117" i="8"/>
  <c r="K117" i="8" s="1"/>
  <c r="L117" i="8" s="1"/>
  <c r="F117" i="8"/>
  <c r="H117" i="8" s="1"/>
  <c r="I117" i="8" s="1"/>
  <c r="P80" i="8"/>
  <c r="Q80" i="8" s="1"/>
  <c r="R80" i="8" s="1"/>
  <c r="J80" i="8"/>
  <c r="K80" i="8" s="1"/>
  <c r="L80" i="8" s="1"/>
  <c r="X83" i="8"/>
  <c r="X85" i="8"/>
  <c r="P89" i="8"/>
  <c r="Q89" i="8" s="1"/>
  <c r="R89" i="8" s="1"/>
  <c r="M89" i="8"/>
  <c r="O89" i="8" s="1"/>
  <c r="J89" i="8"/>
  <c r="K89" i="8" s="1"/>
  <c r="L89" i="8" s="1"/>
  <c r="F89" i="8"/>
  <c r="H89" i="8" s="1"/>
  <c r="I89" i="8" s="1"/>
  <c r="M84" i="8"/>
  <c r="O84" i="8" s="1"/>
  <c r="F84" i="8"/>
  <c r="H84" i="8" s="1"/>
  <c r="I84" i="8" s="1"/>
  <c r="M65" i="8"/>
  <c r="O65" i="8" s="1"/>
  <c r="J66" i="8"/>
  <c r="K66" i="8" s="1"/>
  <c r="L66" i="8" s="1"/>
  <c r="J69" i="8"/>
  <c r="K69" i="8" s="1"/>
  <c r="L69" i="8" s="1"/>
  <c r="M87" i="8"/>
  <c r="O87" i="8" s="1"/>
  <c r="J87" i="8"/>
  <c r="K87" i="8" s="1"/>
  <c r="L87" i="8" s="1"/>
  <c r="F87" i="8"/>
  <c r="H87" i="8" s="1"/>
  <c r="I87" i="8" s="1"/>
  <c r="AG93" i="8"/>
  <c r="X108" i="8"/>
  <c r="P67" i="8"/>
  <c r="Q67" i="8" s="1"/>
  <c r="R67" i="8" s="1"/>
  <c r="P70" i="8"/>
  <c r="Q70" i="8" s="1"/>
  <c r="R70" i="8" s="1"/>
  <c r="M95" i="8"/>
  <c r="O95" i="8" s="1"/>
  <c r="AG102" i="8"/>
  <c r="X105" i="8"/>
  <c r="AG111" i="8"/>
  <c r="P83" i="8"/>
  <c r="Q83" i="8" s="1"/>
  <c r="R83" i="8" s="1"/>
  <c r="M83" i="8"/>
  <c r="O83" i="8" s="1"/>
  <c r="AG108" i="8"/>
  <c r="P65" i="8"/>
  <c r="Q65" i="8" s="1"/>
  <c r="R65" i="8" s="1"/>
  <c r="P66" i="8"/>
  <c r="Q66" i="8" s="1"/>
  <c r="R66" i="8" s="1"/>
  <c r="AG83" i="8"/>
  <c r="AG92" i="8"/>
  <c r="P128" i="8"/>
  <c r="Q128" i="8" s="1"/>
  <c r="R128" i="8" s="1"/>
  <c r="M128" i="8"/>
  <c r="O128" i="8" s="1"/>
  <c r="J128" i="8"/>
  <c r="K128" i="8" s="1"/>
  <c r="L128" i="8" s="1"/>
  <c r="F128" i="8"/>
  <c r="H128" i="8" s="1"/>
  <c r="I128" i="8" s="1"/>
  <c r="J122" i="8"/>
  <c r="K122" i="8" s="1"/>
  <c r="L122" i="8" s="1"/>
  <c r="F110" i="8"/>
  <c r="H110" i="8" s="1"/>
  <c r="I110" i="8" s="1"/>
  <c r="F130" i="8"/>
  <c r="H130" i="8" s="1"/>
  <c r="I130" i="8" s="1"/>
  <c r="F92" i="8"/>
  <c r="H92" i="8" s="1"/>
  <c r="I92" i="8" s="1"/>
  <c r="F121" i="8"/>
  <c r="H121" i="8" s="1"/>
  <c r="I121" i="8" s="1"/>
  <c r="J119" i="8"/>
  <c r="K119" i="8" s="1"/>
  <c r="L119" i="8" s="1"/>
  <c r="J110" i="8"/>
  <c r="K110" i="8" s="1"/>
  <c r="L110" i="8" s="1"/>
  <c r="J130" i="8"/>
  <c r="K130" i="8" s="1"/>
  <c r="L130" i="8" s="1"/>
  <c r="J92" i="8"/>
  <c r="K92" i="8" s="1"/>
  <c r="L92" i="8" s="1"/>
  <c r="J121" i="8"/>
  <c r="K121" i="8" s="1"/>
  <c r="L121" i="8" s="1"/>
  <c r="F125" i="8"/>
  <c r="H125" i="8" s="1"/>
  <c r="I125" i="8" s="1"/>
  <c r="P77" i="8"/>
  <c r="Q77" i="8" s="1"/>
  <c r="R77" i="8" s="1"/>
  <c r="J112" i="8"/>
  <c r="K112" i="8" s="1"/>
  <c r="L112" i="8" s="1"/>
  <c r="F116" i="8"/>
  <c r="H116" i="8" s="1"/>
  <c r="I116" i="8" s="1"/>
  <c r="J132" i="8"/>
  <c r="K132" i="8" s="1"/>
  <c r="L132" i="8" s="1"/>
  <c r="F136" i="8"/>
  <c r="H136" i="8" s="1"/>
  <c r="I136" i="8" s="1"/>
  <c r="F90" i="8"/>
  <c r="H90" i="8" s="1"/>
  <c r="I90" i="8" s="1"/>
  <c r="J98" i="8"/>
  <c r="K98" i="8" s="1"/>
  <c r="L98" i="8" s="1"/>
  <c r="J103" i="8"/>
  <c r="K103" i="8" s="1"/>
  <c r="L103" i="8" s="1"/>
  <c r="F107" i="8"/>
  <c r="H107" i="8" s="1"/>
  <c r="I107" i="8" s="1"/>
  <c r="M110" i="8"/>
  <c r="O110" i="8" s="1"/>
  <c r="J123" i="8"/>
  <c r="K123" i="8" s="1"/>
  <c r="L123" i="8" s="1"/>
  <c r="F127" i="8"/>
  <c r="H127" i="8" s="1"/>
  <c r="I127" i="8" s="1"/>
  <c r="M130" i="8"/>
  <c r="O130" i="8" s="1"/>
  <c r="J81" i="8"/>
  <c r="K81" i="8" s="1"/>
  <c r="L81" i="8" s="1"/>
  <c r="M92" i="8"/>
  <c r="O92" i="8" s="1"/>
  <c r="J101" i="8"/>
  <c r="K101" i="8" s="1"/>
  <c r="L101" i="8" s="1"/>
  <c r="J114" i="8"/>
  <c r="K114" i="8" s="1"/>
  <c r="L114" i="8" s="1"/>
  <c r="M121" i="8"/>
  <c r="O121" i="8" s="1"/>
  <c r="J134" i="8"/>
  <c r="K134" i="8" s="1"/>
  <c r="L134" i="8" s="1"/>
  <c r="M112" i="8"/>
  <c r="O112" i="8" s="1"/>
  <c r="J125" i="8"/>
  <c r="K125" i="8" s="1"/>
  <c r="L125" i="8" s="1"/>
  <c r="M132" i="8"/>
  <c r="O132" i="8" s="1"/>
  <c r="M98" i="8"/>
  <c r="O98" i="8" s="1"/>
  <c r="M103" i="8"/>
  <c r="O103" i="8" s="1"/>
  <c r="J116" i="8"/>
  <c r="K116" i="8" s="1"/>
  <c r="L116" i="8" s="1"/>
  <c r="M123" i="8"/>
  <c r="O123" i="8" s="1"/>
  <c r="J136" i="8"/>
  <c r="K136" i="8" s="1"/>
  <c r="L136" i="8" s="1"/>
  <c r="AG83" i="7"/>
  <c r="AG85" i="7"/>
  <c r="AG84" i="7"/>
  <c r="AG82" i="7"/>
  <c r="AG129" i="7"/>
  <c r="AG109" i="7"/>
  <c r="AG118" i="7"/>
  <c r="AG127" i="7"/>
  <c r="AG107" i="7"/>
  <c r="AG99" i="7"/>
  <c r="AG136" i="7"/>
  <c r="AG116" i="7"/>
  <c r="AG96" i="7"/>
  <c r="AG125" i="7"/>
  <c r="AG105" i="7"/>
  <c r="AG93" i="7"/>
  <c r="AG134" i="7"/>
  <c r="AG114" i="7"/>
  <c r="AG90" i="7"/>
  <c r="AG123" i="7"/>
  <c r="AG103" i="7"/>
  <c r="AG87" i="7"/>
  <c r="AG132" i="7"/>
  <c r="AG112" i="7"/>
  <c r="AG101" i="7"/>
  <c r="AG121" i="7"/>
  <c r="AG130" i="7"/>
  <c r="AG110" i="7"/>
  <c r="AG98" i="7"/>
  <c r="AG119" i="7"/>
  <c r="AG95" i="7"/>
  <c r="AG128" i="7"/>
  <c r="AG108" i="7"/>
  <c r="AG117" i="7"/>
  <c r="AG89" i="7"/>
  <c r="AG126" i="7"/>
  <c r="AG106" i="7"/>
  <c r="AG135" i="7"/>
  <c r="AG115" i="7"/>
  <c r="AG124" i="7"/>
  <c r="AG104" i="7"/>
  <c r="AG100" i="7"/>
  <c r="AG133" i="7"/>
  <c r="AG113" i="7"/>
  <c r="AG97" i="7"/>
  <c r="AG122" i="7"/>
  <c r="AG102" i="7"/>
  <c r="AG131" i="7"/>
  <c r="AG111" i="7"/>
  <c r="P72" i="7"/>
  <c r="Q72" i="7" s="1"/>
  <c r="R72" i="7" s="1"/>
  <c r="M72" i="7"/>
  <c r="J72" i="7"/>
  <c r="K72" i="7" s="1"/>
  <c r="L72" i="7" s="1"/>
  <c r="M87" i="7"/>
  <c r="O87" i="7" s="1"/>
  <c r="J87" i="7"/>
  <c r="K87" i="7" s="1"/>
  <c r="L87" i="7" s="1"/>
  <c r="F87" i="7"/>
  <c r="H87" i="7" s="1"/>
  <c r="I87" i="7" s="1"/>
  <c r="F63" i="7"/>
  <c r="H63" i="7" s="1"/>
  <c r="I63" i="7" s="1"/>
  <c r="AG94" i="7"/>
  <c r="C29" i="7"/>
  <c r="C31" i="7" s="1"/>
  <c r="P80" i="7"/>
  <c r="Q80" i="7" s="1"/>
  <c r="R80" i="7" s="1"/>
  <c r="M80" i="7"/>
  <c r="J80" i="7"/>
  <c r="K80" i="7" s="1"/>
  <c r="L80" i="7" s="1"/>
  <c r="F72" i="7"/>
  <c r="H72" i="7" s="1"/>
  <c r="I72" i="7" s="1"/>
  <c r="M61" i="7"/>
  <c r="O61" i="7" s="1"/>
  <c r="J61" i="7"/>
  <c r="K61" i="7" s="1"/>
  <c r="L61" i="7" s="1"/>
  <c r="F61" i="7"/>
  <c r="H61" i="7" s="1"/>
  <c r="I61" i="7" s="1"/>
  <c r="F80" i="7"/>
  <c r="H80" i="7" s="1"/>
  <c r="I80" i="7" s="1"/>
  <c r="P98" i="7"/>
  <c r="Q98" i="7" s="1"/>
  <c r="R98" i="7" s="1"/>
  <c r="M98" i="7"/>
  <c r="O98" i="7" s="1"/>
  <c r="J98" i="7"/>
  <c r="K98" i="7" s="1"/>
  <c r="L98" i="7" s="1"/>
  <c r="F98" i="7"/>
  <c r="H98" i="7" s="1"/>
  <c r="I98" i="7" s="1"/>
  <c r="P69" i="7"/>
  <c r="Q69" i="7" s="1"/>
  <c r="R69" i="7" s="1"/>
  <c r="M69" i="7"/>
  <c r="O69" i="7" s="1"/>
  <c r="J69" i="7"/>
  <c r="K69" i="7" s="1"/>
  <c r="L69" i="7" s="1"/>
  <c r="P86" i="7"/>
  <c r="Q86" i="7" s="1"/>
  <c r="R86" i="7" s="1"/>
  <c r="M86" i="7"/>
  <c r="O86" i="7" s="1"/>
  <c r="F86" i="7"/>
  <c r="H86" i="7" s="1"/>
  <c r="I86" i="7" s="1"/>
  <c r="P87" i="7"/>
  <c r="Q87" i="7" s="1"/>
  <c r="R87" i="7" s="1"/>
  <c r="P78" i="7"/>
  <c r="Q78" i="7" s="1"/>
  <c r="R78" i="7" s="1"/>
  <c r="M78" i="7"/>
  <c r="J78" i="7"/>
  <c r="K78" i="7" s="1"/>
  <c r="L78" i="7" s="1"/>
  <c r="P61" i="7"/>
  <c r="Q61" i="7" s="1"/>
  <c r="R61" i="7" s="1"/>
  <c r="F69" i="7"/>
  <c r="H69" i="7" s="1"/>
  <c r="I69" i="7" s="1"/>
  <c r="AG92" i="7"/>
  <c r="AG88" i="7"/>
  <c r="F78" i="7"/>
  <c r="H78" i="7" s="1"/>
  <c r="I78" i="7" s="1"/>
  <c r="M84" i="7"/>
  <c r="O84" i="7" s="1"/>
  <c r="J84" i="7"/>
  <c r="K84" i="7" s="1"/>
  <c r="L84" i="7" s="1"/>
  <c r="F84" i="7"/>
  <c r="H84" i="7" s="1"/>
  <c r="I84" i="7" s="1"/>
  <c r="J86" i="7"/>
  <c r="K86" i="7" s="1"/>
  <c r="L86" i="7" s="1"/>
  <c r="P100" i="7"/>
  <c r="Q100" i="7" s="1"/>
  <c r="R100" i="7" s="1"/>
  <c r="M100" i="7"/>
  <c r="O100" i="7" s="1"/>
  <c r="J100" i="7"/>
  <c r="K100" i="7" s="1"/>
  <c r="L100" i="7" s="1"/>
  <c r="F100" i="7"/>
  <c r="H100" i="7" s="1"/>
  <c r="I100" i="7" s="1"/>
  <c r="M67" i="7"/>
  <c r="J67" i="7"/>
  <c r="K67" i="7" s="1"/>
  <c r="L67" i="7" s="1"/>
  <c r="F67" i="7"/>
  <c r="H67" i="7" s="1"/>
  <c r="I67" i="7" s="1"/>
  <c r="P89" i="7"/>
  <c r="Q89" i="7" s="1"/>
  <c r="R89" i="7" s="1"/>
  <c r="M89" i="7"/>
  <c r="O89" i="7" s="1"/>
  <c r="J89" i="7"/>
  <c r="K89" i="7" s="1"/>
  <c r="L89" i="7" s="1"/>
  <c r="P66" i="7"/>
  <c r="Q66" i="7" s="1"/>
  <c r="R66" i="7" s="1"/>
  <c r="M66" i="7"/>
  <c r="P75" i="7"/>
  <c r="Q75" i="7" s="1"/>
  <c r="R75" i="7" s="1"/>
  <c r="M75" i="7"/>
  <c r="J75" i="7"/>
  <c r="K75" i="7" s="1"/>
  <c r="L75" i="7" s="1"/>
  <c r="P83" i="7"/>
  <c r="Q83" i="7" s="1"/>
  <c r="R83" i="7" s="1"/>
  <c r="M83" i="7"/>
  <c r="O83" i="7" s="1"/>
  <c r="AG120" i="7"/>
  <c r="AG91" i="7"/>
  <c r="F89" i="7"/>
  <c r="H89" i="7" s="1"/>
  <c r="I89" i="7" s="1"/>
  <c r="M64" i="7"/>
  <c r="O64" i="7" s="1"/>
  <c r="J64" i="7"/>
  <c r="K64" i="7" s="1"/>
  <c r="L64" i="7" s="1"/>
  <c r="F64" i="7"/>
  <c r="H64" i="7" s="1"/>
  <c r="I64" i="7" s="1"/>
  <c r="F66" i="7"/>
  <c r="H66" i="7" s="1"/>
  <c r="I66" i="7" s="1"/>
  <c r="F75" i="7"/>
  <c r="H75" i="7" s="1"/>
  <c r="I75" i="7" s="1"/>
  <c r="F83" i="7"/>
  <c r="H83" i="7" s="1"/>
  <c r="I83" i="7" s="1"/>
  <c r="P84" i="7"/>
  <c r="Q84" i="7" s="1"/>
  <c r="R84" i="7" s="1"/>
  <c r="P117" i="7"/>
  <c r="Q117" i="7" s="1"/>
  <c r="R117" i="7" s="1"/>
  <c r="M117" i="7"/>
  <c r="O117" i="7" s="1"/>
  <c r="J117" i="7"/>
  <c r="K117" i="7" s="1"/>
  <c r="L117" i="7" s="1"/>
  <c r="F117" i="7"/>
  <c r="H117" i="7" s="1"/>
  <c r="I117" i="7" s="1"/>
  <c r="P63" i="7"/>
  <c r="Q63" i="7" s="1"/>
  <c r="R63" i="7" s="1"/>
  <c r="M63" i="7"/>
  <c r="P105" i="7"/>
  <c r="Q105" i="7" s="1"/>
  <c r="R105" i="7" s="1"/>
  <c r="P125" i="7"/>
  <c r="Q125" i="7" s="1"/>
  <c r="R125" i="7" s="1"/>
  <c r="F108" i="7"/>
  <c r="H108" i="7" s="1"/>
  <c r="I108" i="7" s="1"/>
  <c r="F128" i="7"/>
  <c r="H128" i="7" s="1"/>
  <c r="I128" i="7" s="1"/>
  <c r="F119" i="7"/>
  <c r="H119" i="7" s="1"/>
  <c r="I119" i="7" s="1"/>
  <c r="F130" i="7"/>
  <c r="H130" i="7" s="1"/>
  <c r="I130" i="7" s="1"/>
  <c r="F92" i="7"/>
  <c r="H92" i="7" s="1"/>
  <c r="I92" i="7" s="1"/>
  <c r="F121" i="7"/>
  <c r="H121" i="7" s="1"/>
  <c r="I121" i="7" s="1"/>
  <c r="F103" i="7"/>
  <c r="H103" i="7" s="1"/>
  <c r="I103" i="7" s="1"/>
  <c r="J119" i="7"/>
  <c r="K119" i="7" s="1"/>
  <c r="L119" i="7" s="1"/>
  <c r="F81" i="7"/>
  <c r="H81" i="7" s="1"/>
  <c r="I81" i="7" s="1"/>
  <c r="F101" i="7"/>
  <c r="H101" i="7" s="1"/>
  <c r="I101" i="7" s="1"/>
  <c r="J110" i="7"/>
  <c r="K110" i="7" s="1"/>
  <c r="L110" i="7" s="1"/>
  <c r="F114" i="7"/>
  <c r="H114" i="7" s="1"/>
  <c r="I114" i="7" s="1"/>
  <c r="J130" i="7"/>
  <c r="K130" i="7" s="1"/>
  <c r="L130" i="7" s="1"/>
  <c r="F134" i="7"/>
  <c r="H134" i="7" s="1"/>
  <c r="I134" i="7" s="1"/>
  <c r="P74" i="7"/>
  <c r="Q74" i="7" s="1"/>
  <c r="R74" i="7" s="1"/>
  <c r="J92" i="7"/>
  <c r="K92" i="7" s="1"/>
  <c r="L92" i="7" s="1"/>
  <c r="F105" i="7"/>
  <c r="H105" i="7" s="1"/>
  <c r="I105" i="7" s="1"/>
  <c r="M108" i="7"/>
  <c r="O108" i="7" s="1"/>
  <c r="J121" i="7"/>
  <c r="K121" i="7" s="1"/>
  <c r="L121" i="7" s="1"/>
  <c r="F125" i="7"/>
  <c r="H125" i="7" s="1"/>
  <c r="I125" i="7" s="1"/>
  <c r="M128" i="7"/>
  <c r="O128" i="7" s="1"/>
  <c r="J95" i="7"/>
  <c r="K95" i="7" s="1"/>
  <c r="L95" i="7" s="1"/>
  <c r="J112" i="7"/>
  <c r="K112" i="7" s="1"/>
  <c r="L112" i="7" s="1"/>
  <c r="F116" i="7"/>
  <c r="H116" i="7" s="1"/>
  <c r="I116" i="7" s="1"/>
  <c r="M119" i="7"/>
  <c r="O119" i="7" s="1"/>
  <c r="J132" i="7"/>
  <c r="K132" i="7" s="1"/>
  <c r="L132" i="7" s="1"/>
  <c r="F136" i="7"/>
  <c r="H136" i="7" s="1"/>
  <c r="I136" i="7" s="1"/>
  <c r="F70" i="7"/>
  <c r="H70" i="7" s="1"/>
  <c r="I70" i="7" s="1"/>
  <c r="F90" i="7"/>
  <c r="H90" i="7" s="1"/>
  <c r="I90" i="7" s="1"/>
  <c r="J103" i="7"/>
  <c r="K103" i="7" s="1"/>
  <c r="L103" i="7" s="1"/>
  <c r="F107" i="7"/>
  <c r="H107" i="7" s="1"/>
  <c r="I107" i="7" s="1"/>
  <c r="M110" i="7"/>
  <c r="O110" i="7" s="1"/>
  <c r="J123" i="7"/>
  <c r="K123" i="7" s="1"/>
  <c r="L123" i="7" s="1"/>
  <c r="F127" i="7"/>
  <c r="H127" i="7" s="1"/>
  <c r="I127" i="7" s="1"/>
  <c r="M130" i="7"/>
  <c r="O130" i="7" s="1"/>
  <c r="J81" i="7"/>
  <c r="K81" i="7" s="1"/>
  <c r="L81" i="7" s="1"/>
  <c r="M92" i="7"/>
  <c r="O92" i="7" s="1"/>
  <c r="J101" i="7"/>
  <c r="K101" i="7" s="1"/>
  <c r="L101" i="7" s="1"/>
  <c r="J114" i="7"/>
  <c r="K114" i="7" s="1"/>
  <c r="L114" i="7" s="1"/>
  <c r="F118" i="7"/>
  <c r="H118" i="7" s="1"/>
  <c r="I118" i="7" s="1"/>
  <c r="M121" i="7"/>
  <c r="O121" i="7" s="1"/>
  <c r="J134" i="7"/>
  <c r="K134" i="7" s="1"/>
  <c r="L134" i="7" s="1"/>
  <c r="M95" i="7"/>
  <c r="O95" i="7" s="1"/>
  <c r="J105" i="7"/>
  <c r="K105" i="7" s="1"/>
  <c r="L105" i="7" s="1"/>
  <c r="F109" i="7"/>
  <c r="H109" i="7" s="1"/>
  <c r="I109" i="7" s="1"/>
  <c r="M112" i="7"/>
  <c r="O112" i="7" s="1"/>
  <c r="J125" i="7"/>
  <c r="K125" i="7" s="1"/>
  <c r="L125" i="7" s="1"/>
  <c r="F129" i="7"/>
  <c r="H129" i="7" s="1"/>
  <c r="I129" i="7" s="1"/>
  <c r="M132" i="7"/>
  <c r="O132" i="7" s="1"/>
  <c r="M103" i="7"/>
  <c r="O103" i="7" s="1"/>
  <c r="J116" i="7"/>
  <c r="K116" i="7" s="1"/>
  <c r="L116" i="7" s="1"/>
  <c r="M123" i="7"/>
  <c r="O123" i="7" s="1"/>
  <c r="J136" i="7"/>
  <c r="K136" i="7" s="1"/>
  <c r="L136" i="7" s="1"/>
  <c r="X95" i="5"/>
  <c r="X99" i="5"/>
  <c r="AG95" i="5"/>
  <c r="AG99" i="5"/>
  <c r="X101" i="5"/>
  <c r="X90" i="5"/>
  <c r="X97" i="5"/>
  <c r="AG101" i="5"/>
  <c r="AG90" i="5"/>
  <c r="AG97" i="5"/>
  <c r="X92" i="5"/>
  <c r="AG92" i="5"/>
  <c r="X89" i="5"/>
  <c r="AG98" i="5"/>
  <c r="AG89" i="5"/>
  <c r="X91" i="5"/>
  <c r="AG91" i="5"/>
  <c r="X93" i="5"/>
  <c r="AG93" i="5"/>
  <c r="X88" i="5"/>
  <c r="X94" i="4"/>
  <c r="X92" i="4"/>
  <c r="AG94" i="4"/>
  <c r="AG92" i="4"/>
  <c r="X96" i="4"/>
  <c r="X99" i="4"/>
  <c r="AG96" i="4"/>
  <c r="AG99" i="4"/>
  <c r="X101" i="4"/>
  <c r="AG101" i="4"/>
  <c r="AG93" i="4"/>
  <c r="X95" i="4"/>
  <c r="AG95" i="4"/>
  <c r="X100" i="4"/>
  <c r="AG100" i="4"/>
  <c r="X97" i="4"/>
  <c r="X99" i="3"/>
  <c r="AG99" i="3"/>
  <c r="X98" i="3"/>
  <c r="X101" i="3"/>
  <c r="AG98" i="3"/>
  <c r="X132" i="3"/>
  <c r="X97" i="3"/>
  <c r="X100" i="3"/>
  <c r="AG97" i="3"/>
  <c r="AG100" i="3"/>
  <c r="X130" i="6"/>
  <c r="AG113" i="6"/>
  <c r="AG127" i="6"/>
  <c r="C29" i="6"/>
  <c r="C31" i="6" s="1"/>
  <c r="J68" i="6"/>
  <c r="K68" i="6" s="1"/>
  <c r="L68" i="6" s="1"/>
  <c r="P74" i="6"/>
  <c r="Q74" i="6" s="1"/>
  <c r="R74" i="6" s="1"/>
  <c r="P78" i="6"/>
  <c r="Q78" i="6" s="1"/>
  <c r="R78" i="6" s="1"/>
  <c r="F78" i="6"/>
  <c r="H78" i="6" s="1"/>
  <c r="I78" i="6" s="1"/>
  <c r="F85" i="6"/>
  <c r="H85" i="6" s="1"/>
  <c r="I85" i="6" s="1"/>
  <c r="F93" i="6"/>
  <c r="H93" i="6" s="1"/>
  <c r="I93" i="6" s="1"/>
  <c r="M94" i="6"/>
  <c r="O94" i="6" s="1"/>
  <c r="F94" i="6"/>
  <c r="H94" i="6" s="1"/>
  <c r="I94" i="6" s="1"/>
  <c r="X119" i="6"/>
  <c r="M121" i="6"/>
  <c r="O121" i="6" s="1"/>
  <c r="AG122" i="6"/>
  <c r="P124" i="6"/>
  <c r="Q124" i="6" s="1"/>
  <c r="R124" i="6" s="1"/>
  <c r="J69" i="6"/>
  <c r="K69" i="6" s="1"/>
  <c r="L69" i="6" s="1"/>
  <c r="F70" i="6"/>
  <c r="H70" i="6" s="1"/>
  <c r="I70" i="6" s="1"/>
  <c r="M75" i="6"/>
  <c r="O75" i="6" s="1"/>
  <c r="J92" i="6"/>
  <c r="K92" i="6" s="1"/>
  <c r="L92" i="6" s="1"/>
  <c r="F102" i="6"/>
  <c r="H102" i="6" s="1"/>
  <c r="I102" i="6" s="1"/>
  <c r="X111" i="6"/>
  <c r="J113" i="6"/>
  <c r="K113" i="6" s="1"/>
  <c r="L113" i="6" s="1"/>
  <c r="F122" i="6"/>
  <c r="H122" i="6" s="1"/>
  <c r="I122" i="6" s="1"/>
  <c r="X123" i="6"/>
  <c r="F129" i="6"/>
  <c r="H129" i="6" s="1"/>
  <c r="I129" i="6" s="1"/>
  <c r="P132" i="6"/>
  <c r="Q132" i="6" s="1"/>
  <c r="R132" i="6" s="1"/>
  <c r="P99" i="6"/>
  <c r="Q99" i="6" s="1"/>
  <c r="R99" i="6" s="1"/>
  <c r="X107" i="6"/>
  <c r="AG110" i="6"/>
  <c r="F118" i="6"/>
  <c r="H118" i="6" s="1"/>
  <c r="I118" i="6" s="1"/>
  <c r="AG118" i="6"/>
  <c r="X131" i="6"/>
  <c r="X135" i="6"/>
  <c r="J86" i="6"/>
  <c r="K86" i="6" s="1"/>
  <c r="L86" i="6" s="1"/>
  <c r="M68" i="6"/>
  <c r="P103" i="6"/>
  <c r="Q103" i="6" s="1"/>
  <c r="R103" i="6" s="1"/>
  <c r="F103" i="6"/>
  <c r="H103" i="6" s="1"/>
  <c r="I103" i="6" s="1"/>
  <c r="AG114" i="6"/>
  <c r="X120" i="6"/>
  <c r="M69" i="6"/>
  <c r="O69" i="6" s="1"/>
  <c r="P75" i="6"/>
  <c r="Q75" i="6" s="1"/>
  <c r="R75" i="6" s="1"/>
  <c r="F79" i="6"/>
  <c r="H79" i="6" s="1"/>
  <c r="I79" i="6" s="1"/>
  <c r="F88" i="6"/>
  <c r="H88" i="6" s="1"/>
  <c r="I88" i="6" s="1"/>
  <c r="P88" i="6"/>
  <c r="Q88" i="6" s="1"/>
  <c r="R88" i="6" s="1"/>
  <c r="M92" i="6"/>
  <c r="O92" i="6" s="1"/>
  <c r="J93" i="6"/>
  <c r="K93" i="6" s="1"/>
  <c r="L93" i="6" s="1"/>
  <c r="J96" i="6"/>
  <c r="K96" i="6" s="1"/>
  <c r="L96" i="6" s="1"/>
  <c r="J102" i="6"/>
  <c r="K102" i="6" s="1"/>
  <c r="L102" i="6" s="1"/>
  <c r="AG103" i="6"/>
  <c r="AG106" i="6"/>
  <c r="M109" i="6"/>
  <c r="O109" i="6" s="1"/>
  <c r="X115" i="6"/>
  <c r="J122" i="6"/>
  <c r="K122" i="6" s="1"/>
  <c r="L122" i="6" s="1"/>
  <c r="P123" i="6"/>
  <c r="Q123" i="6" s="1"/>
  <c r="R123" i="6" s="1"/>
  <c r="F123" i="6"/>
  <c r="H123" i="6" s="1"/>
  <c r="I123" i="6" s="1"/>
  <c r="X127" i="6"/>
  <c r="AG130" i="6"/>
  <c r="X132" i="6"/>
  <c r="J70" i="6"/>
  <c r="K70" i="6" s="1"/>
  <c r="L70" i="6" s="1"/>
  <c r="F71" i="6"/>
  <c r="H71" i="6" s="1"/>
  <c r="I71" i="6" s="1"/>
  <c r="F80" i="6"/>
  <c r="H80" i="6" s="1"/>
  <c r="I80" i="6" s="1"/>
  <c r="AG123" i="6"/>
  <c r="F72" i="6"/>
  <c r="H72" i="6" s="1"/>
  <c r="I72" i="6" s="1"/>
  <c r="M86" i="6"/>
  <c r="O86" i="6" s="1"/>
  <c r="P111" i="6"/>
  <c r="Q111" i="6" s="1"/>
  <c r="R111" i="6" s="1"/>
  <c r="J111" i="6"/>
  <c r="K111" i="6" s="1"/>
  <c r="L111" i="6" s="1"/>
  <c r="J118" i="6"/>
  <c r="K118" i="6" s="1"/>
  <c r="L118" i="6" s="1"/>
  <c r="AG126" i="6"/>
  <c r="P69" i="6"/>
  <c r="Q69" i="6" s="1"/>
  <c r="R69" i="6" s="1"/>
  <c r="M70" i="6"/>
  <c r="M73" i="6"/>
  <c r="P82" i="6"/>
  <c r="Q82" i="6" s="1"/>
  <c r="R82" i="6" s="1"/>
  <c r="J82" i="6"/>
  <c r="K82" i="6" s="1"/>
  <c r="L82" i="6" s="1"/>
  <c r="F96" i="6"/>
  <c r="H96" i="6" s="1"/>
  <c r="I96" i="6" s="1"/>
  <c r="M102" i="6"/>
  <c r="O102" i="6" s="1"/>
  <c r="P109" i="6"/>
  <c r="Q109" i="6" s="1"/>
  <c r="R109" i="6" s="1"/>
  <c r="X112" i="6"/>
  <c r="M115" i="6"/>
  <c r="O115" i="6" s="1"/>
  <c r="F115" i="6"/>
  <c r="H115" i="6" s="1"/>
  <c r="I115" i="6" s="1"/>
  <c r="F119" i="6"/>
  <c r="H119" i="6" s="1"/>
  <c r="I119" i="6" s="1"/>
  <c r="M122" i="6"/>
  <c r="O122" i="6" s="1"/>
  <c r="X124" i="6"/>
  <c r="J95" i="6"/>
  <c r="K95" i="6" s="1"/>
  <c r="L95" i="6" s="1"/>
  <c r="P131" i="6"/>
  <c r="Q131" i="6" s="1"/>
  <c r="R131" i="6" s="1"/>
  <c r="M131" i="6"/>
  <c r="O131" i="6" s="1"/>
  <c r="J131" i="6"/>
  <c r="K131" i="6" s="1"/>
  <c r="L131" i="6" s="1"/>
  <c r="J71" i="6"/>
  <c r="K71" i="6" s="1"/>
  <c r="L71" i="6" s="1"/>
  <c r="M80" i="6"/>
  <c r="O80" i="6" s="1"/>
  <c r="P86" i="6"/>
  <c r="Q86" i="6" s="1"/>
  <c r="R86" i="6" s="1"/>
  <c r="J103" i="6"/>
  <c r="K103" i="6" s="1"/>
  <c r="L103" i="6" s="1"/>
  <c r="AG107" i="6"/>
  <c r="F111" i="6"/>
  <c r="H111" i="6" s="1"/>
  <c r="I111" i="6" s="1"/>
  <c r="AG115" i="6"/>
  <c r="AG120" i="6"/>
  <c r="X121" i="6"/>
  <c r="J66" i="6"/>
  <c r="K66" i="6" s="1"/>
  <c r="L66" i="6" s="1"/>
  <c r="M74" i="6"/>
  <c r="F74" i="6"/>
  <c r="H74" i="6" s="1"/>
  <c r="I74" i="6" s="1"/>
  <c r="P98" i="6"/>
  <c r="Q98" i="6" s="1"/>
  <c r="R98" i="6" s="1"/>
  <c r="F98" i="6"/>
  <c r="H98" i="6" s="1"/>
  <c r="I98" i="6" s="1"/>
  <c r="P118" i="6"/>
  <c r="Q118" i="6" s="1"/>
  <c r="R118" i="6" s="1"/>
  <c r="M135" i="6"/>
  <c r="O135" i="6" s="1"/>
  <c r="F135" i="6"/>
  <c r="H135" i="6" s="1"/>
  <c r="I135" i="6" s="1"/>
  <c r="P80" i="6"/>
  <c r="Q80" i="6" s="1"/>
  <c r="R80" i="6" s="1"/>
  <c r="M103" i="6"/>
  <c r="O103" i="6" s="1"/>
  <c r="AG104" i="6"/>
  <c r="X109" i="6"/>
  <c r="AG112" i="6"/>
  <c r="X113" i="6"/>
  <c r="X117" i="6"/>
  <c r="F124" i="6"/>
  <c r="H124" i="6" s="1"/>
  <c r="I124" i="6" s="1"/>
  <c r="F133" i="6"/>
  <c r="H133" i="6" s="1"/>
  <c r="I133" i="6" s="1"/>
  <c r="P133" i="6"/>
  <c r="Q133" i="6" s="1"/>
  <c r="R133" i="6" s="1"/>
  <c r="J133" i="6"/>
  <c r="K133" i="6" s="1"/>
  <c r="L133" i="6" s="1"/>
  <c r="AG116" i="6"/>
  <c r="AG124" i="6"/>
  <c r="M72" i="6"/>
  <c r="J76" i="6"/>
  <c r="K76" i="6" s="1"/>
  <c r="L76" i="6" s="1"/>
  <c r="F99" i="6"/>
  <c r="H99" i="6" s="1"/>
  <c r="I99" i="6" s="1"/>
  <c r="M111" i="6"/>
  <c r="O111" i="6" s="1"/>
  <c r="AG121" i="6"/>
  <c r="X122" i="6"/>
  <c r="X129" i="6"/>
  <c r="F68" i="6"/>
  <c r="H68" i="6" s="1"/>
  <c r="I68" i="6" s="1"/>
  <c r="P68" i="6"/>
  <c r="Q68" i="6" s="1"/>
  <c r="R68" i="6" s="1"/>
  <c r="X118" i="6"/>
  <c r="F92" i="6"/>
  <c r="H92" i="6" s="1"/>
  <c r="I92" i="6" s="1"/>
  <c r="J98" i="6"/>
  <c r="K98" i="6" s="1"/>
  <c r="L98" i="6" s="1"/>
  <c r="J112" i="6"/>
  <c r="K112" i="6" s="1"/>
  <c r="L112" i="6" s="1"/>
  <c r="F113" i="6"/>
  <c r="H113" i="6" s="1"/>
  <c r="I113" i="6" s="1"/>
  <c r="P113" i="6"/>
  <c r="Q113" i="6" s="1"/>
  <c r="R113" i="6" s="1"/>
  <c r="J124" i="6"/>
  <c r="K124" i="6" s="1"/>
  <c r="L124" i="6" s="1"/>
  <c r="P72" i="6"/>
  <c r="Q72" i="6" s="1"/>
  <c r="R72" i="6" s="1"/>
  <c r="F76" i="6"/>
  <c r="H76" i="6" s="1"/>
  <c r="I76" i="6" s="1"/>
  <c r="M93" i="6"/>
  <c r="O93" i="6" s="1"/>
  <c r="X110" i="6"/>
  <c r="J121" i="6"/>
  <c r="K121" i="6" s="1"/>
  <c r="L121" i="6" s="1"/>
  <c r="AG129" i="6"/>
  <c r="X126" i="6"/>
  <c r="AG109" i="6"/>
  <c r="AG136" i="6"/>
  <c r="X133" i="6"/>
  <c r="AG134" i="6"/>
  <c r="AG132" i="6"/>
  <c r="X136" i="6"/>
  <c r="AG119" i="6"/>
  <c r="X116" i="6"/>
  <c r="AG128" i="6"/>
  <c r="X125" i="6"/>
  <c r="AG108" i="6"/>
  <c r="X134" i="6"/>
  <c r="AG117" i="6"/>
  <c r="X114" i="6"/>
  <c r="AG135" i="6"/>
  <c r="AG133" i="6"/>
  <c r="AG131" i="6"/>
  <c r="X128" i="6"/>
  <c r="AG111" i="6"/>
  <c r="X108" i="6"/>
  <c r="P62" i="6"/>
  <c r="Q62" i="6" s="1"/>
  <c r="R62" i="6" s="1"/>
  <c r="J62" i="6"/>
  <c r="K62" i="6" s="1"/>
  <c r="L62" i="6" s="1"/>
  <c r="AG105" i="6"/>
  <c r="M132" i="6"/>
  <c r="O132" i="6" s="1"/>
  <c r="M133" i="6"/>
  <c r="O133" i="6" s="1"/>
  <c r="P135" i="6"/>
  <c r="Q135" i="6" s="1"/>
  <c r="R135" i="6" s="1"/>
  <c r="J73" i="5"/>
  <c r="K73" i="5" s="1"/>
  <c r="L73" i="5" s="1"/>
  <c r="P73" i="5"/>
  <c r="Q73" i="5" s="1"/>
  <c r="R73" i="5" s="1"/>
  <c r="M73" i="5"/>
  <c r="F73" i="5"/>
  <c r="H73" i="5" s="1"/>
  <c r="I73" i="5" s="1"/>
  <c r="F72" i="5"/>
  <c r="H72" i="5" s="1"/>
  <c r="I72" i="5" s="1"/>
  <c r="P72" i="5"/>
  <c r="Q72" i="5" s="1"/>
  <c r="R72" i="5" s="1"/>
  <c r="M72" i="5"/>
  <c r="J72" i="5"/>
  <c r="K72" i="5" s="1"/>
  <c r="L72" i="5" s="1"/>
  <c r="AG129" i="5"/>
  <c r="X126" i="5"/>
  <c r="AG109" i="5"/>
  <c r="X106" i="5"/>
  <c r="X135" i="5"/>
  <c r="AG118" i="5"/>
  <c r="X115" i="5"/>
  <c r="AG136" i="5"/>
  <c r="X133" i="5"/>
  <c r="AG134" i="5"/>
  <c r="X131" i="5"/>
  <c r="AG132" i="5"/>
  <c r="X129" i="5"/>
  <c r="X136" i="5"/>
  <c r="AG119" i="5"/>
  <c r="X116" i="5"/>
  <c r="AG128" i="5"/>
  <c r="X125" i="5"/>
  <c r="AG108" i="5"/>
  <c r="X105" i="5"/>
  <c r="X134" i="5"/>
  <c r="AG117" i="5"/>
  <c r="X114" i="5"/>
  <c r="AG135" i="5"/>
  <c r="X132" i="5"/>
  <c r="AG133" i="5"/>
  <c r="X130" i="5"/>
  <c r="AG113" i="5"/>
  <c r="X110" i="5"/>
  <c r="AG131" i="5"/>
  <c r="X128" i="5"/>
  <c r="AG111" i="5"/>
  <c r="X108" i="5"/>
  <c r="AG116" i="5"/>
  <c r="AG130" i="5"/>
  <c r="X127" i="5"/>
  <c r="X120" i="5"/>
  <c r="X119" i="5"/>
  <c r="X111" i="5"/>
  <c r="AG115" i="5"/>
  <c r="X104" i="5"/>
  <c r="AG124" i="5"/>
  <c r="AG103" i="5"/>
  <c r="X118" i="5"/>
  <c r="X117" i="5"/>
  <c r="AG107" i="5"/>
  <c r="AG114" i="5"/>
  <c r="X109" i="5"/>
  <c r="AG102" i="5"/>
  <c r="X124" i="5"/>
  <c r="X103" i="5"/>
  <c r="AG123" i="5"/>
  <c r="AG106" i="5"/>
  <c r="X102" i="5"/>
  <c r="AG122" i="5"/>
  <c r="X123" i="5"/>
  <c r="X107" i="5"/>
  <c r="AG112" i="5"/>
  <c r="AG105" i="5"/>
  <c r="AG121" i="5"/>
  <c r="X113" i="5"/>
  <c r="AG126" i="5"/>
  <c r="X122" i="5"/>
  <c r="AG120" i="5"/>
  <c r="AG127" i="5"/>
  <c r="C29" i="5"/>
  <c r="C31" i="5" s="1"/>
  <c r="X112" i="5"/>
  <c r="AG104" i="5"/>
  <c r="AG125" i="5"/>
  <c r="X121" i="5"/>
  <c r="AG110" i="5"/>
  <c r="F85" i="5"/>
  <c r="H85" i="5" s="1"/>
  <c r="I85" i="5" s="1"/>
  <c r="P85" i="5"/>
  <c r="Q85" i="5" s="1"/>
  <c r="R85" i="5" s="1"/>
  <c r="J69" i="5"/>
  <c r="K69" i="5" s="1"/>
  <c r="L69" i="5" s="1"/>
  <c r="P79" i="5"/>
  <c r="Q79" i="5" s="1"/>
  <c r="R79" i="5" s="1"/>
  <c r="J86" i="5"/>
  <c r="K86" i="5" s="1"/>
  <c r="L86" i="5" s="1"/>
  <c r="J98" i="5"/>
  <c r="K98" i="5" s="1"/>
  <c r="L98" i="5" s="1"/>
  <c r="P100" i="5"/>
  <c r="Q100" i="5" s="1"/>
  <c r="R100" i="5" s="1"/>
  <c r="F109" i="5"/>
  <c r="H109" i="5" s="1"/>
  <c r="I109" i="5" s="1"/>
  <c r="J117" i="5"/>
  <c r="K117" i="5" s="1"/>
  <c r="L117" i="5" s="1"/>
  <c r="F117" i="5"/>
  <c r="H117" i="5" s="1"/>
  <c r="I117" i="5" s="1"/>
  <c r="J118" i="5"/>
  <c r="K118" i="5" s="1"/>
  <c r="L118" i="5" s="1"/>
  <c r="M118" i="5"/>
  <c r="O118" i="5" s="1"/>
  <c r="J124" i="5"/>
  <c r="K124" i="5" s="1"/>
  <c r="L124" i="5" s="1"/>
  <c r="M82" i="5"/>
  <c r="O82" i="5" s="1"/>
  <c r="M83" i="5"/>
  <c r="M62" i="5"/>
  <c r="O62" i="5" s="1"/>
  <c r="M68" i="5"/>
  <c r="P99" i="5"/>
  <c r="Q99" i="5" s="1"/>
  <c r="R99" i="5" s="1"/>
  <c r="F104" i="5"/>
  <c r="H104" i="5" s="1"/>
  <c r="I104" i="5" s="1"/>
  <c r="P75" i="5"/>
  <c r="Q75" i="5" s="1"/>
  <c r="R75" i="5" s="1"/>
  <c r="F75" i="5"/>
  <c r="H75" i="5" s="1"/>
  <c r="I75" i="5" s="1"/>
  <c r="F88" i="5"/>
  <c r="H88" i="5" s="1"/>
  <c r="I88" i="5" s="1"/>
  <c r="P88" i="5"/>
  <c r="Q88" i="5" s="1"/>
  <c r="R88" i="5" s="1"/>
  <c r="J88" i="5"/>
  <c r="K88" i="5" s="1"/>
  <c r="L88" i="5" s="1"/>
  <c r="P111" i="5"/>
  <c r="Q111" i="5" s="1"/>
  <c r="R111" i="5" s="1"/>
  <c r="J111" i="5"/>
  <c r="K111" i="5" s="1"/>
  <c r="L111" i="5" s="1"/>
  <c r="J71" i="5"/>
  <c r="K71" i="5" s="1"/>
  <c r="L71" i="5" s="1"/>
  <c r="M109" i="5"/>
  <c r="O109" i="5" s="1"/>
  <c r="P124" i="5"/>
  <c r="Q124" i="5" s="1"/>
  <c r="R124" i="5" s="1"/>
  <c r="F127" i="5"/>
  <c r="H127" i="5" s="1"/>
  <c r="I127" i="5" s="1"/>
  <c r="P127" i="5"/>
  <c r="Q127" i="5" s="1"/>
  <c r="R127" i="5" s="1"/>
  <c r="J76" i="5"/>
  <c r="K76" i="5" s="1"/>
  <c r="L76" i="5" s="1"/>
  <c r="J85" i="5"/>
  <c r="K85" i="5" s="1"/>
  <c r="L85" i="5" s="1"/>
  <c r="P90" i="5"/>
  <c r="Q90" i="5" s="1"/>
  <c r="R90" i="5" s="1"/>
  <c r="J104" i="5"/>
  <c r="K104" i="5" s="1"/>
  <c r="L104" i="5" s="1"/>
  <c r="P112" i="5"/>
  <c r="Q112" i="5" s="1"/>
  <c r="R112" i="5" s="1"/>
  <c r="F112" i="5"/>
  <c r="H112" i="5" s="1"/>
  <c r="I112" i="5" s="1"/>
  <c r="F119" i="5"/>
  <c r="H119" i="5" s="1"/>
  <c r="I119" i="5" s="1"/>
  <c r="J66" i="5"/>
  <c r="K66" i="5" s="1"/>
  <c r="L66" i="5" s="1"/>
  <c r="M85" i="5"/>
  <c r="O85" i="5" s="1"/>
  <c r="J93" i="5"/>
  <c r="K93" i="5" s="1"/>
  <c r="L93" i="5" s="1"/>
  <c r="M93" i="5"/>
  <c r="O93" i="5" s="1"/>
  <c r="P109" i="5"/>
  <c r="Q109" i="5" s="1"/>
  <c r="R109" i="5" s="1"/>
  <c r="F120" i="5"/>
  <c r="H120" i="5" s="1"/>
  <c r="I120" i="5" s="1"/>
  <c r="P71" i="5"/>
  <c r="Q71" i="5" s="1"/>
  <c r="R71" i="5" s="1"/>
  <c r="F76" i="5"/>
  <c r="H76" i="5" s="1"/>
  <c r="I76" i="5" s="1"/>
  <c r="F90" i="5"/>
  <c r="H90" i="5" s="1"/>
  <c r="I90" i="5" s="1"/>
  <c r="F92" i="5"/>
  <c r="H92" i="5" s="1"/>
  <c r="I92" i="5" s="1"/>
  <c r="F122" i="5"/>
  <c r="H122" i="5" s="1"/>
  <c r="I122" i="5" s="1"/>
  <c r="P122" i="5"/>
  <c r="Q122" i="5" s="1"/>
  <c r="R122" i="5" s="1"/>
  <c r="J80" i="5"/>
  <c r="K80" i="5" s="1"/>
  <c r="L80" i="5" s="1"/>
  <c r="F80" i="5"/>
  <c r="H80" i="5" s="1"/>
  <c r="I80" i="5" s="1"/>
  <c r="P104" i="5"/>
  <c r="Q104" i="5" s="1"/>
  <c r="R104" i="5" s="1"/>
  <c r="F113" i="5"/>
  <c r="H113" i="5" s="1"/>
  <c r="I113" i="5" s="1"/>
  <c r="P113" i="5"/>
  <c r="Q113" i="5" s="1"/>
  <c r="R113" i="5" s="1"/>
  <c r="J113" i="5"/>
  <c r="K113" i="5" s="1"/>
  <c r="L113" i="5" s="1"/>
  <c r="P78" i="5"/>
  <c r="Q78" i="5" s="1"/>
  <c r="R78" i="5" s="1"/>
  <c r="F78" i="5"/>
  <c r="H78" i="5" s="1"/>
  <c r="I78" i="5" s="1"/>
  <c r="P95" i="5"/>
  <c r="Q95" i="5" s="1"/>
  <c r="R95" i="5" s="1"/>
  <c r="F95" i="5"/>
  <c r="H95" i="5" s="1"/>
  <c r="I95" i="5" s="1"/>
  <c r="P123" i="5"/>
  <c r="Q123" i="5" s="1"/>
  <c r="R123" i="5" s="1"/>
  <c r="F123" i="5"/>
  <c r="H123" i="5" s="1"/>
  <c r="I123" i="5" s="1"/>
  <c r="J96" i="5"/>
  <c r="K96" i="5" s="1"/>
  <c r="L96" i="5" s="1"/>
  <c r="J100" i="5"/>
  <c r="K100" i="5" s="1"/>
  <c r="L100" i="5" s="1"/>
  <c r="F100" i="5"/>
  <c r="H100" i="5" s="1"/>
  <c r="I100" i="5" s="1"/>
  <c r="F68" i="5"/>
  <c r="H68" i="5" s="1"/>
  <c r="I68" i="5" s="1"/>
  <c r="P68" i="5"/>
  <c r="Q68" i="5" s="1"/>
  <c r="R68" i="5" s="1"/>
  <c r="J83" i="5"/>
  <c r="K83" i="5" s="1"/>
  <c r="L83" i="5" s="1"/>
  <c r="P98" i="5"/>
  <c r="Q98" i="5" s="1"/>
  <c r="R98" i="5" s="1"/>
  <c r="F98" i="5"/>
  <c r="H98" i="5" s="1"/>
  <c r="I98" i="5" s="1"/>
  <c r="F102" i="5"/>
  <c r="H102" i="5" s="1"/>
  <c r="I102" i="5" s="1"/>
  <c r="P102" i="5"/>
  <c r="Q102" i="5" s="1"/>
  <c r="R102" i="5" s="1"/>
  <c r="J79" i="5"/>
  <c r="K79" i="5" s="1"/>
  <c r="L79" i="5" s="1"/>
  <c r="M80" i="5"/>
  <c r="O80" i="5" s="1"/>
  <c r="P103" i="5"/>
  <c r="Q103" i="5" s="1"/>
  <c r="R103" i="5" s="1"/>
  <c r="F103" i="5"/>
  <c r="H103" i="5" s="1"/>
  <c r="I103" i="5" s="1"/>
  <c r="F62" i="5"/>
  <c r="H62" i="5" s="1"/>
  <c r="I62" i="5" s="1"/>
  <c r="P70" i="5"/>
  <c r="Q70" i="5" s="1"/>
  <c r="R70" i="5" s="1"/>
  <c r="P76" i="5"/>
  <c r="Q76" i="5" s="1"/>
  <c r="R76" i="5" s="1"/>
  <c r="J78" i="5"/>
  <c r="K78" i="5" s="1"/>
  <c r="L78" i="5" s="1"/>
  <c r="F82" i="5"/>
  <c r="H82" i="5" s="1"/>
  <c r="I82" i="5" s="1"/>
  <c r="J95" i="5"/>
  <c r="K95" i="5" s="1"/>
  <c r="L95" i="5" s="1"/>
  <c r="F99" i="5"/>
  <c r="H99" i="5" s="1"/>
  <c r="I99" i="5" s="1"/>
  <c r="M113" i="5"/>
  <c r="O113" i="5" s="1"/>
  <c r="J123" i="5"/>
  <c r="K123" i="5" s="1"/>
  <c r="L123" i="5" s="1"/>
  <c r="F83" i="5"/>
  <c r="H83" i="5" s="1"/>
  <c r="I83" i="5" s="1"/>
  <c r="M100" i="5"/>
  <c r="O100" i="5" s="1"/>
  <c r="F124" i="5"/>
  <c r="H124" i="5" s="1"/>
  <c r="I124" i="5" s="1"/>
  <c r="F63" i="5"/>
  <c r="H63" i="5" s="1"/>
  <c r="I63" i="5" s="1"/>
  <c r="P80" i="5"/>
  <c r="Q80" i="5" s="1"/>
  <c r="R80" i="5" s="1"/>
  <c r="M96" i="5"/>
  <c r="O96" i="5" s="1"/>
  <c r="J99" i="5"/>
  <c r="K99" i="5" s="1"/>
  <c r="L99" i="5" s="1"/>
  <c r="J107" i="5"/>
  <c r="K107" i="5" s="1"/>
  <c r="L107" i="5" s="1"/>
  <c r="P125" i="5"/>
  <c r="Q125" i="5" s="1"/>
  <c r="R125" i="5" s="1"/>
  <c r="J131" i="5"/>
  <c r="K131" i="5" s="1"/>
  <c r="L131" i="5" s="1"/>
  <c r="J133" i="5"/>
  <c r="K133" i="5" s="1"/>
  <c r="L133" i="5" s="1"/>
  <c r="F132" i="5"/>
  <c r="H132" i="5" s="1"/>
  <c r="I132" i="5" s="1"/>
  <c r="P133" i="5"/>
  <c r="Q133" i="5" s="1"/>
  <c r="R133" i="5" s="1"/>
  <c r="AG129" i="4"/>
  <c r="X126" i="4"/>
  <c r="AG109" i="4"/>
  <c r="X106" i="4"/>
  <c r="X135" i="4"/>
  <c r="AG136" i="4"/>
  <c r="X133" i="4"/>
  <c r="AG134" i="4"/>
  <c r="AG132" i="4"/>
  <c r="X129" i="4"/>
  <c r="X136" i="4"/>
  <c r="AG119" i="4"/>
  <c r="X116" i="4"/>
  <c r="AG128" i="4"/>
  <c r="X125" i="4"/>
  <c r="AG108" i="4"/>
  <c r="X105" i="4"/>
  <c r="X134" i="4"/>
  <c r="AG117" i="4"/>
  <c r="X114" i="4"/>
  <c r="AG135" i="4"/>
  <c r="X132" i="4"/>
  <c r="AG133" i="4"/>
  <c r="X130" i="4"/>
  <c r="AG131" i="4"/>
  <c r="X128" i="4"/>
  <c r="AG111" i="4"/>
  <c r="X108" i="4"/>
  <c r="J96" i="4"/>
  <c r="K96" i="4" s="1"/>
  <c r="L96" i="4" s="1"/>
  <c r="M68" i="4"/>
  <c r="O68" i="4" s="1"/>
  <c r="F88" i="4"/>
  <c r="H88" i="4" s="1"/>
  <c r="I88" i="4" s="1"/>
  <c r="P88" i="4"/>
  <c r="Q88" i="4" s="1"/>
  <c r="R88" i="4" s="1"/>
  <c r="AG106" i="4"/>
  <c r="M109" i="4"/>
  <c r="O109" i="4" s="1"/>
  <c r="X115" i="4"/>
  <c r="J122" i="4"/>
  <c r="K122" i="4" s="1"/>
  <c r="L122" i="4" s="1"/>
  <c r="P123" i="4"/>
  <c r="Q123" i="4" s="1"/>
  <c r="R123" i="4" s="1"/>
  <c r="F123" i="4"/>
  <c r="H123" i="4" s="1"/>
  <c r="I123" i="4" s="1"/>
  <c r="AG126" i="4"/>
  <c r="X131" i="4"/>
  <c r="AG103" i="4"/>
  <c r="AG114" i="4"/>
  <c r="X120" i="4"/>
  <c r="C29" i="4"/>
  <c r="C31" i="4" s="1"/>
  <c r="M69" i="4"/>
  <c r="O69" i="4" s="1"/>
  <c r="P75" i="4"/>
  <c r="Q75" i="4" s="1"/>
  <c r="R75" i="4" s="1"/>
  <c r="J94" i="4"/>
  <c r="K94" i="4" s="1"/>
  <c r="L94" i="4" s="1"/>
  <c r="X104" i="4"/>
  <c r="AG123" i="4"/>
  <c r="J70" i="4"/>
  <c r="K70" i="4" s="1"/>
  <c r="L70" i="4" s="1"/>
  <c r="F71" i="4"/>
  <c r="H71" i="4" s="1"/>
  <c r="I71" i="4" s="1"/>
  <c r="F80" i="4"/>
  <c r="H80" i="4" s="1"/>
  <c r="I80" i="4" s="1"/>
  <c r="M85" i="4"/>
  <c r="O85" i="4" s="1"/>
  <c r="M86" i="4"/>
  <c r="O86" i="4" s="1"/>
  <c r="F96" i="4"/>
  <c r="H96" i="4" s="1"/>
  <c r="I96" i="4" s="1"/>
  <c r="M102" i="4"/>
  <c r="O102" i="4" s="1"/>
  <c r="P111" i="4"/>
  <c r="Q111" i="4" s="1"/>
  <c r="R111" i="4" s="1"/>
  <c r="J111" i="4"/>
  <c r="K111" i="4" s="1"/>
  <c r="L111" i="4" s="1"/>
  <c r="P117" i="4"/>
  <c r="Q117" i="4" s="1"/>
  <c r="R117" i="4" s="1"/>
  <c r="J118" i="4"/>
  <c r="K118" i="4" s="1"/>
  <c r="L118" i="4" s="1"/>
  <c r="F72" i="4"/>
  <c r="H72" i="4" s="1"/>
  <c r="I72" i="4" s="1"/>
  <c r="X112" i="4"/>
  <c r="M115" i="4"/>
  <c r="O115" i="4" s="1"/>
  <c r="F115" i="4"/>
  <c r="H115" i="4" s="1"/>
  <c r="I115" i="4" s="1"/>
  <c r="X124" i="4"/>
  <c r="P69" i="4"/>
  <c r="Q69" i="4" s="1"/>
  <c r="R69" i="4" s="1"/>
  <c r="M70" i="4"/>
  <c r="O70" i="4" s="1"/>
  <c r="M73" i="4"/>
  <c r="O73" i="4" s="1"/>
  <c r="P82" i="4"/>
  <c r="Q82" i="4" s="1"/>
  <c r="R82" i="4" s="1"/>
  <c r="J82" i="4"/>
  <c r="K82" i="4" s="1"/>
  <c r="L82" i="4" s="1"/>
  <c r="AG127" i="4"/>
  <c r="P98" i="4"/>
  <c r="Q98" i="4" s="1"/>
  <c r="R98" i="4" s="1"/>
  <c r="F98" i="4"/>
  <c r="H98" i="4" s="1"/>
  <c r="I98" i="4" s="1"/>
  <c r="AG107" i="4"/>
  <c r="AG115" i="4"/>
  <c r="AG120" i="4"/>
  <c r="X121" i="4"/>
  <c r="J71" i="4"/>
  <c r="K71" i="4" s="1"/>
  <c r="L71" i="4" s="1"/>
  <c r="M80" i="4"/>
  <c r="O80" i="4" s="1"/>
  <c r="F90" i="4"/>
  <c r="H90" i="4" s="1"/>
  <c r="I90" i="4" s="1"/>
  <c r="F104" i="4"/>
  <c r="H104" i="4" s="1"/>
  <c r="I104" i="4" s="1"/>
  <c r="P118" i="4"/>
  <c r="Q118" i="4" s="1"/>
  <c r="R118" i="4" s="1"/>
  <c r="AG130" i="4"/>
  <c r="J66" i="4"/>
  <c r="K66" i="4" s="1"/>
  <c r="L66" i="4" s="1"/>
  <c r="O67" i="4"/>
  <c r="F73" i="4"/>
  <c r="H73" i="4" s="1"/>
  <c r="I73" i="4" s="1"/>
  <c r="M74" i="4"/>
  <c r="O74" i="4" s="1"/>
  <c r="F74" i="4"/>
  <c r="H74" i="4" s="1"/>
  <c r="I74" i="4" s="1"/>
  <c r="F82" i="4"/>
  <c r="H82" i="4" s="1"/>
  <c r="I82" i="4" s="1"/>
  <c r="M96" i="4"/>
  <c r="O96" i="4" s="1"/>
  <c r="AG104" i="4"/>
  <c r="J72" i="4"/>
  <c r="K72" i="4" s="1"/>
  <c r="L72" i="4" s="1"/>
  <c r="X109" i="4"/>
  <c r="AG112" i="4"/>
  <c r="X113" i="4"/>
  <c r="X117" i="4"/>
  <c r="F124" i="4"/>
  <c r="H124" i="4" s="1"/>
  <c r="I124" i="4" s="1"/>
  <c r="P80" i="4"/>
  <c r="Q80" i="4" s="1"/>
  <c r="R80" i="4" s="1"/>
  <c r="J115" i="4"/>
  <c r="K115" i="4" s="1"/>
  <c r="L115" i="4" s="1"/>
  <c r="AG116" i="4"/>
  <c r="AG124" i="4"/>
  <c r="P131" i="4"/>
  <c r="Q131" i="4" s="1"/>
  <c r="R131" i="4" s="1"/>
  <c r="M131" i="4"/>
  <c r="O131" i="4" s="1"/>
  <c r="J131" i="4"/>
  <c r="K131" i="4" s="1"/>
  <c r="L131" i="4" s="1"/>
  <c r="P71" i="4"/>
  <c r="Q71" i="4" s="1"/>
  <c r="R71" i="4" s="1"/>
  <c r="J90" i="4"/>
  <c r="K90" i="4" s="1"/>
  <c r="L90" i="4" s="1"/>
  <c r="P96" i="4"/>
  <c r="Q96" i="4" s="1"/>
  <c r="R96" i="4" s="1"/>
  <c r="X102" i="4"/>
  <c r="J104" i="4"/>
  <c r="K104" i="4" s="1"/>
  <c r="L104" i="4" s="1"/>
  <c r="AG121" i="4"/>
  <c r="X122" i="4"/>
  <c r="M72" i="4"/>
  <c r="O72" i="4" s="1"/>
  <c r="J76" i="4"/>
  <c r="K76" i="4" s="1"/>
  <c r="L76" i="4" s="1"/>
  <c r="F92" i="4"/>
  <c r="H92" i="4" s="1"/>
  <c r="I92" i="4" s="1"/>
  <c r="X118" i="4"/>
  <c r="F68" i="4"/>
  <c r="H68" i="4" s="1"/>
  <c r="I68" i="4" s="1"/>
  <c r="P68" i="4"/>
  <c r="Q68" i="4" s="1"/>
  <c r="R68" i="4" s="1"/>
  <c r="M90" i="4"/>
  <c r="O90" i="4" s="1"/>
  <c r="M93" i="4"/>
  <c r="O93" i="4" s="1"/>
  <c r="F113" i="4"/>
  <c r="H113" i="4" s="1"/>
  <c r="I113" i="4" s="1"/>
  <c r="P113" i="4"/>
  <c r="Q113" i="4" s="1"/>
  <c r="R113" i="4" s="1"/>
  <c r="AG105" i="4"/>
  <c r="X110" i="4"/>
  <c r="AG113" i="4"/>
  <c r="P115" i="4"/>
  <c r="Q115" i="4" s="1"/>
  <c r="R115" i="4" s="1"/>
  <c r="M65" i="4"/>
  <c r="O65" i="4" s="1"/>
  <c r="P72" i="4"/>
  <c r="Q72" i="4" s="1"/>
  <c r="R72" i="4" s="1"/>
  <c r="F76" i="4"/>
  <c r="H76" i="4" s="1"/>
  <c r="I76" i="4" s="1"/>
  <c r="M98" i="4"/>
  <c r="O98" i="4" s="1"/>
  <c r="AG102" i="4"/>
  <c r="P104" i="4"/>
  <c r="Q104" i="4" s="1"/>
  <c r="R104" i="4" s="1"/>
  <c r="AG125" i="4"/>
  <c r="J75" i="4"/>
  <c r="K75" i="4" s="1"/>
  <c r="L75" i="4" s="1"/>
  <c r="J86" i="4"/>
  <c r="K86" i="4" s="1"/>
  <c r="L86" i="4" s="1"/>
  <c r="P90" i="4"/>
  <c r="Q90" i="4" s="1"/>
  <c r="R90" i="4" s="1"/>
  <c r="F93" i="4"/>
  <c r="H93" i="4" s="1"/>
  <c r="I93" i="4" s="1"/>
  <c r="M94" i="4"/>
  <c r="O94" i="4" s="1"/>
  <c r="F94" i="4"/>
  <c r="H94" i="4" s="1"/>
  <c r="I94" i="4" s="1"/>
  <c r="X103" i="4"/>
  <c r="F109" i="4"/>
  <c r="H109" i="4" s="1"/>
  <c r="I109" i="4" s="1"/>
  <c r="F117" i="4"/>
  <c r="H117" i="4" s="1"/>
  <c r="I117" i="4" s="1"/>
  <c r="P62" i="4"/>
  <c r="Q62" i="4" s="1"/>
  <c r="R62" i="4" s="1"/>
  <c r="J62" i="4"/>
  <c r="K62" i="4" s="1"/>
  <c r="L62" i="4" s="1"/>
  <c r="F69" i="4"/>
  <c r="H69" i="4" s="1"/>
  <c r="I69" i="4" s="1"/>
  <c r="F85" i="4"/>
  <c r="H85" i="4" s="1"/>
  <c r="I85" i="4" s="1"/>
  <c r="J92" i="4"/>
  <c r="K92" i="4" s="1"/>
  <c r="L92" i="4" s="1"/>
  <c r="F102" i="4"/>
  <c r="H102" i="4" s="1"/>
  <c r="I102" i="4" s="1"/>
  <c r="X119" i="4"/>
  <c r="AG122" i="4"/>
  <c r="P124" i="4"/>
  <c r="Q124" i="4" s="1"/>
  <c r="R124" i="4" s="1"/>
  <c r="J68" i="4"/>
  <c r="K68" i="4" s="1"/>
  <c r="L68" i="4" s="1"/>
  <c r="P78" i="4"/>
  <c r="Q78" i="4" s="1"/>
  <c r="R78" i="4" s="1"/>
  <c r="F78" i="4"/>
  <c r="H78" i="4" s="1"/>
  <c r="I78" i="4" s="1"/>
  <c r="P99" i="4"/>
  <c r="Q99" i="4" s="1"/>
  <c r="R99" i="4" s="1"/>
  <c r="X111" i="4"/>
  <c r="J113" i="4"/>
  <c r="K113" i="4" s="1"/>
  <c r="L113" i="4" s="1"/>
  <c r="F122" i="4"/>
  <c r="H122" i="4" s="1"/>
  <c r="I122" i="4" s="1"/>
  <c r="X123" i="4"/>
  <c r="X127" i="4"/>
  <c r="F70" i="4"/>
  <c r="H70" i="4" s="1"/>
  <c r="I70" i="4" s="1"/>
  <c r="M75" i="4"/>
  <c r="O75" i="4" s="1"/>
  <c r="F86" i="4"/>
  <c r="H86" i="4" s="1"/>
  <c r="I86" i="4" s="1"/>
  <c r="P103" i="4"/>
  <c r="Q103" i="4" s="1"/>
  <c r="R103" i="4" s="1"/>
  <c r="F103" i="4"/>
  <c r="H103" i="4" s="1"/>
  <c r="I103" i="4" s="1"/>
  <c r="X107" i="4"/>
  <c r="AG110" i="4"/>
  <c r="P112" i="4"/>
  <c r="Q112" i="4" s="1"/>
  <c r="R112" i="4" s="1"/>
  <c r="F118" i="4"/>
  <c r="H118" i="4" s="1"/>
  <c r="I118" i="4" s="1"/>
  <c r="AG118" i="4"/>
  <c r="F135" i="4"/>
  <c r="H135" i="4" s="1"/>
  <c r="I135" i="4" s="1"/>
  <c r="M129" i="4"/>
  <c r="O129" i="4" s="1"/>
  <c r="J133" i="4"/>
  <c r="K133" i="4" s="1"/>
  <c r="L133" i="4" s="1"/>
  <c r="P133" i="4"/>
  <c r="Q133" i="4" s="1"/>
  <c r="R133" i="4" s="1"/>
  <c r="X102" i="3"/>
  <c r="AG129" i="3"/>
  <c r="M69" i="3"/>
  <c r="J77" i="3"/>
  <c r="K77" i="3" s="1"/>
  <c r="L77" i="3" s="1"/>
  <c r="J81" i="3"/>
  <c r="K81" i="3" s="1"/>
  <c r="L81" i="3" s="1"/>
  <c r="J91" i="3"/>
  <c r="K91" i="3" s="1"/>
  <c r="L91" i="3" s="1"/>
  <c r="J95" i="3"/>
  <c r="K95" i="3" s="1"/>
  <c r="L95" i="3" s="1"/>
  <c r="J98" i="3"/>
  <c r="K98" i="3" s="1"/>
  <c r="L98" i="3" s="1"/>
  <c r="P98" i="3"/>
  <c r="Q98" i="3" s="1"/>
  <c r="R98" i="3" s="1"/>
  <c r="F98" i="3"/>
  <c r="H98" i="3" s="1"/>
  <c r="I98" i="3" s="1"/>
  <c r="AG107" i="3"/>
  <c r="J121" i="3"/>
  <c r="K121" i="3" s="1"/>
  <c r="L121" i="3" s="1"/>
  <c r="J123" i="3"/>
  <c r="K123" i="3" s="1"/>
  <c r="L123" i="3" s="1"/>
  <c r="M123" i="3"/>
  <c r="O123" i="3" s="1"/>
  <c r="X124" i="3"/>
  <c r="M133" i="3"/>
  <c r="O133" i="3" s="1"/>
  <c r="F135" i="3"/>
  <c r="H135" i="3" s="1"/>
  <c r="I135" i="3" s="1"/>
  <c r="F68" i="3"/>
  <c r="H68" i="3" s="1"/>
  <c r="I68" i="3" s="1"/>
  <c r="J93" i="3"/>
  <c r="K93" i="3" s="1"/>
  <c r="L93" i="3" s="1"/>
  <c r="J94" i="3"/>
  <c r="K94" i="3" s="1"/>
  <c r="L94" i="3" s="1"/>
  <c r="M95" i="3"/>
  <c r="O95" i="3" s="1"/>
  <c r="F129" i="3"/>
  <c r="H129" i="3" s="1"/>
  <c r="I129" i="3" s="1"/>
  <c r="F136" i="3"/>
  <c r="H136" i="3" s="1"/>
  <c r="I136" i="3" s="1"/>
  <c r="J67" i="3"/>
  <c r="K67" i="3" s="1"/>
  <c r="L67" i="3" s="1"/>
  <c r="M76" i="3"/>
  <c r="O76" i="3" s="1"/>
  <c r="M78" i="3"/>
  <c r="O78" i="3" s="1"/>
  <c r="F97" i="3"/>
  <c r="H97" i="3" s="1"/>
  <c r="I97" i="3" s="1"/>
  <c r="M102" i="3"/>
  <c r="O102" i="3" s="1"/>
  <c r="F102" i="3"/>
  <c r="H102" i="3" s="1"/>
  <c r="I102" i="3" s="1"/>
  <c r="X103" i="3"/>
  <c r="AG108" i="3"/>
  <c r="AG112" i="3"/>
  <c r="F118" i="3"/>
  <c r="H118" i="3" s="1"/>
  <c r="I118" i="3" s="1"/>
  <c r="P118" i="3"/>
  <c r="Q118" i="3" s="1"/>
  <c r="R118" i="3" s="1"/>
  <c r="X119" i="3"/>
  <c r="M130" i="3"/>
  <c r="O130" i="3" s="1"/>
  <c r="J130" i="3"/>
  <c r="K130" i="3" s="1"/>
  <c r="L130" i="3" s="1"/>
  <c r="M66" i="3"/>
  <c r="O66" i="3" s="1"/>
  <c r="F70" i="3"/>
  <c r="H70" i="3" s="1"/>
  <c r="I70" i="3" s="1"/>
  <c r="P70" i="3"/>
  <c r="Q70" i="3" s="1"/>
  <c r="R70" i="3" s="1"/>
  <c r="M91" i="3"/>
  <c r="O91" i="3" s="1"/>
  <c r="M93" i="3"/>
  <c r="O93" i="3" s="1"/>
  <c r="J101" i="3"/>
  <c r="K101" i="3" s="1"/>
  <c r="L101" i="3" s="1"/>
  <c r="AG102" i="3"/>
  <c r="X104" i="3"/>
  <c r="J122" i="3"/>
  <c r="K122" i="3" s="1"/>
  <c r="L122" i="3" s="1"/>
  <c r="X125" i="3"/>
  <c r="AG130" i="3"/>
  <c r="M134" i="3"/>
  <c r="O134" i="3" s="1"/>
  <c r="P77" i="3"/>
  <c r="Q77" i="3" s="1"/>
  <c r="R77" i="3" s="1"/>
  <c r="P83" i="3"/>
  <c r="Q83" i="3" s="1"/>
  <c r="R83" i="3" s="1"/>
  <c r="J83" i="3"/>
  <c r="K83" i="3" s="1"/>
  <c r="L83" i="3" s="1"/>
  <c r="P95" i="3"/>
  <c r="Q95" i="3" s="1"/>
  <c r="R95" i="3" s="1"/>
  <c r="AG124" i="3"/>
  <c r="AG134" i="3"/>
  <c r="X131" i="3"/>
  <c r="AG114" i="3"/>
  <c r="X111" i="3"/>
  <c r="AG123" i="3"/>
  <c r="X120" i="3"/>
  <c r="AG103" i="3"/>
  <c r="X130" i="3"/>
  <c r="AG113" i="3"/>
  <c r="X109" i="3"/>
  <c r="AG126" i="3"/>
  <c r="X122" i="3"/>
  <c r="AG121" i="3"/>
  <c r="X115" i="3"/>
  <c r="X108" i="3"/>
  <c r="AG105" i="3"/>
  <c r="AG135" i="3"/>
  <c r="AG128" i="3"/>
  <c r="X110" i="3"/>
  <c r="AG118" i="3"/>
  <c r="X114" i="3"/>
  <c r="AG104" i="3"/>
  <c r="J71" i="3"/>
  <c r="K71" i="3" s="1"/>
  <c r="L71" i="3" s="1"/>
  <c r="P94" i="3"/>
  <c r="Q94" i="3" s="1"/>
  <c r="R94" i="3" s="1"/>
  <c r="J97" i="3"/>
  <c r="K97" i="3" s="1"/>
  <c r="L97" i="3" s="1"/>
  <c r="AG131" i="3"/>
  <c r="X126" i="3"/>
  <c r="P134" i="3"/>
  <c r="Q134" i="3" s="1"/>
  <c r="R134" i="3" s="1"/>
  <c r="M136" i="3"/>
  <c r="O136" i="3" s="1"/>
  <c r="C29" i="3"/>
  <c r="C31" i="3" s="1"/>
  <c r="F83" i="3"/>
  <c r="H83" i="3" s="1"/>
  <c r="I83" i="3" s="1"/>
  <c r="F86" i="3"/>
  <c r="H86" i="3" s="1"/>
  <c r="I86" i="3" s="1"/>
  <c r="P86" i="3"/>
  <c r="Q86" i="3" s="1"/>
  <c r="R86" i="3" s="1"/>
  <c r="M97" i="3"/>
  <c r="O97" i="3" s="1"/>
  <c r="X105" i="3"/>
  <c r="AG109" i="3"/>
  <c r="J112" i="3"/>
  <c r="K112" i="3" s="1"/>
  <c r="L112" i="3" s="1"/>
  <c r="F113" i="3"/>
  <c r="H113" i="3" s="1"/>
  <c r="I113" i="3" s="1"/>
  <c r="J118" i="3"/>
  <c r="K118" i="3" s="1"/>
  <c r="L118" i="3" s="1"/>
  <c r="AG119" i="3"/>
  <c r="P122" i="3"/>
  <c r="Q122" i="3" s="1"/>
  <c r="R122" i="3" s="1"/>
  <c r="X133" i="3"/>
  <c r="P135" i="3"/>
  <c r="Q135" i="3" s="1"/>
  <c r="R135" i="3" s="1"/>
  <c r="M68" i="3"/>
  <c r="O68" i="3" s="1"/>
  <c r="J70" i="3"/>
  <c r="K70" i="3" s="1"/>
  <c r="L70" i="3" s="1"/>
  <c r="F71" i="3"/>
  <c r="H71" i="3" s="1"/>
  <c r="I71" i="3" s="1"/>
  <c r="F73" i="3"/>
  <c r="H73" i="3" s="1"/>
  <c r="I73" i="3" s="1"/>
  <c r="M73" i="3"/>
  <c r="J102" i="3"/>
  <c r="K102" i="3" s="1"/>
  <c r="L102" i="3" s="1"/>
  <c r="X106" i="3"/>
  <c r="J108" i="3"/>
  <c r="K108" i="3" s="1"/>
  <c r="L108" i="3" s="1"/>
  <c r="M112" i="3"/>
  <c r="O112" i="3" s="1"/>
  <c r="AG115" i="3"/>
  <c r="AG125" i="3"/>
  <c r="F74" i="3"/>
  <c r="H74" i="3" s="1"/>
  <c r="I74" i="3" s="1"/>
  <c r="P74" i="3"/>
  <c r="Q74" i="3" s="1"/>
  <c r="R74" i="3" s="1"/>
  <c r="M101" i="3"/>
  <c r="O101" i="3" s="1"/>
  <c r="X127" i="3"/>
  <c r="P129" i="3"/>
  <c r="Q129" i="3" s="1"/>
  <c r="R129" i="3" s="1"/>
  <c r="P132" i="3"/>
  <c r="Q132" i="3" s="1"/>
  <c r="R132" i="3" s="1"/>
  <c r="F132" i="3"/>
  <c r="H132" i="3" s="1"/>
  <c r="I132" i="3" s="1"/>
  <c r="AG132" i="3"/>
  <c r="P66" i="3"/>
  <c r="Q66" i="3" s="1"/>
  <c r="R66" i="3" s="1"/>
  <c r="P67" i="3"/>
  <c r="Q67" i="3" s="1"/>
  <c r="R67" i="3" s="1"/>
  <c r="J85" i="3"/>
  <c r="K85" i="3" s="1"/>
  <c r="L85" i="3" s="1"/>
  <c r="P97" i="3"/>
  <c r="Q97" i="3" s="1"/>
  <c r="R97" i="3" s="1"/>
  <c r="M108" i="3"/>
  <c r="O108" i="3" s="1"/>
  <c r="J113" i="3"/>
  <c r="K113" i="3" s="1"/>
  <c r="L113" i="3" s="1"/>
  <c r="X116" i="3"/>
  <c r="M118" i="3"/>
  <c r="O118" i="3" s="1"/>
  <c r="X121" i="3"/>
  <c r="X134" i="3"/>
  <c r="J64" i="3"/>
  <c r="K64" i="3" s="1"/>
  <c r="L64" i="3" s="1"/>
  <c r="M70" i="3"/>
  <c r="O70" i="3" s="1"/>
  <c r="M83" i="3"/>
  <c r="O83" i="3" s="1"/>
  <c r="M89" i="3"/>
  <c r="O89" i="3" s="1"/>
  <c r="AG110" i="3"/>
  <c r="P112" i="3"/>
  <c r="Q112" i="3" s="1"/>
  <c r="R112" i="3" s="1"/>
  <c r="J119" i="3"/>
  <c r="K119" i="3" s="1"/>
  <c r="L119" i="3" s="1"/>
  <c r="X128" i="3"/>
  <c r="P130" i="3"/>
  <c r="Q130" i="3" s="1"/>
  <c r="R130" i="3" s="1"/>
  <c r="X135" i="3"/>
  <c r="M85" i="3"/>
  <c r="O85" i="3" s="1"/>
  <c r="P101" i="3"/>
  <c r="Q101" i="3" s="1"/>
  <c r="R101" i="3" s="1"/>
  <c r="P102" i="3"/>
  <c r="Q102" i="3" s="1"/>
  <c r="R102" i="3" s="1"/>
  <c r="AG120" i="3"/>
  <c r="AG133" i="3"/>
  <c r="X136" i="3"/>
  <c r="M71" i="3"/>
  <c r="P76" i="3"/>
  <c r="Q76" i="3" s="1"/>
  <c r="R76" i="3" s="1"/>
  <c r="F76" i="3"/>
  <c r="H76" i="3" s="1"/>
  <c r="I76" i="3" s="1"/>
  <c r="AG116" i="3"/>
  <c r="X117" i="3"/>
  <c r="M119" i="3"/>
  <c r="O119" i="3" s="1"/>
  <c r="F127" i="3"/>
  <c r="H127" i="3" s="1"/>
  <c r="I127" i="3" s="1"/>
  <c r="J127" i="3"/>
  <c r="K127" i="3" s="1"/>
  <c r="L127" i="3" s="1"/>
  <c r="X129" i="3"/>
  <c r="F91" i="3"/>
  <c r="H91" i="3" s="1"/>
  <c r="I91" i="3" s="1"/>
  <c r="M94" i="3"/>
  <c r="O94" i="3" s="1"/>
  <c r="F94" i="3"/>
  <c r="H94" i="3" s="1"/>
  <c r="I94" i="3" s="1"/>
  <c r="AG106" i="3"/>
  <c r="X107" i="3"/>
  <c r="M121" i="3"/>
  <c r="O121" i="3" s="1"/>
  <c r="F121" i="3"/>
  <c r="H121" i="3" s="1"/>
  <c r="I121" i="3" s="1"/>
  <c r="AG127" i="3"/>
  <c r="J78" i="3"/>
  <c r="K78" i="3" s="1"/>
  <c r="L78" i="3" s="1"/>
  <c r="F78" i="3"/>
  <c r="H78" i="3" s="1"/>
  <c r="I78" i="3" s="1"/>
  <c r="P78" i="3"/>
  <c r="Q78" i="3" s="1"/>
  <c r="R78" i="3" s="1"/>
  <c r="X123" i="3"/>
  <c r="AG111" i="3"/>
  <c r="X112" i="3"/>
  <c r="AG122" i="3"/>
  <c r="P128" i="3"/>
  <c r="Q128" i="3" s="1"/>
  <c r="R128" i="3" s="1"/>
  <c r="J128" i="3"/>
  <c r="K128" i="3" s="1"/>
  <c r="L128" i="3" s="1"/>
  <c r="AG136" i="3"/>
  <c r="F66" i="3"/>
  <c r="H66" i="3" s="1"/>
  <c r="I66" i="3" s="1"/>
  <c r="X113" i="3"/>
  <c r="AG117" i="3"/>
  <c r="X118" i="3"/>
  <c r="M63" i="3"/>
  <c r="P103" i="3"/>
  <c r="Q103" i="3" s="1"/>
  <c r="R103" i="3" s="1"/>
  <c r="W89" i="1"/>
  <c r="W69" i="1"/>
  <c r="W49" i="1"/>
  <c r="W65" i="1"/>
  <c r="W64" i="1"/>
  <c r="W44" i="1"/>
  <c r="W39" i="1"/>
  <c r="W83" i="1"/>
  <c r="W78" i="1"/>
  <c r="W58" i="1"/>
  <c r="W38" i="1"/>
  <c r="W82" i="1"/>
  <c r="W62" i="1"/>
  <c r="W97" i="1"/>
  <c r="W77" i="1"/>
  <c r="W57" i="1"/>
  <c r="W37" i="1"/>
  <c r="W81" i="1"/>
  <c r="W59" i="1"/>
  <c r="W75" i="1"/>
  <c r="W55" i="1"/>
  <c r="W74" i="1"/>
  <c r="W54" i="1"/>
  <c r="W80" i="1"/>
  <c r="W73" i="1"/>
  <c r="W92" i="1"/>
  <c r="W72" i="1"/>
  <c r="W79" i="1"/>
  <c r="W86" i="1"/>
  <c r="W66" i="1"/>
  <c r="W46" i="1"/>
  <c r="W56" i="1"/>
  <c r="W95" i="1"/>
  <c r="W53" i="1"/>
  <c r="W94" i="1"/>
  <c r="W93" i="1"/>
  <c r="W45" i="1"/>
  <c r="W85" i="1"/>
  <c r="W84" i="1"/>
  <c r="W96" i="1"/>
  <c r="W76" i="1"/>
  <c r="W48" i="1"/>
  <c r="W88" i="1"/>
  <c r="W68" i="1"/>
  <c r="W47" i="1"/>
  <c r="W87" i="1"/>
  <c r="W67" i="1"/>
  <c r="W50" i="1"/>
  <c r="W63" i="1"/>
  <c r="W43" i="1"/>
  <c r="W71" i="1"/>
  <c r="W42" i="1"/>
  <c r="W70" i="1"/>
  <c r="W61" i="1"/>
  <c r="W41" i="1"/>
  <c r="W60" i="1"/>
  <c r="W40" i="1"/>
  <c r="W91" i="1"/>
  <c r="W90" i="1"/>
  <c r="W52" i="1"/>
  <c r="W51" i="1"/>
  <c r="O50" i="5" l="1"/>
  <c r="S50" i="5" s="1"/>
  <c r="O54" i="5"/>
  <c r="S54" i="5" s="1"/>
  <c r="O50" i="7"/>
  <c r="S50" i="7" s="1"/>
  <c r="O46" i="5"/>
  <c r="S46" i="5" s="1"/>
  <c r="O46" i="7"/>
  <c r="S46" i="7" s="1"/>
  <c r="O44" i="5"/>
  <c r="O36" i="5"/>
  <c r="S36" i="5" s="1"/>
  <c r="C32" i="4"/>
  <c r="T36" i="4" s="1"/>
  <c r="Z36" i="4" s="1"/>
  <c r="AA36" i="4" s="1"/>
  <c r="C32" i="3"/>
  <c r="T36" i="3" s="1"/>
  <c r="C32" i="8"/>
  <c r="T104" i="8" s="1"/>
  <c r="O80" i="7"/>
  <c r="O68" i="7"/>
  <c r="S68" i="7" s="1"/>
  <c r="O73" i="3"/>
  <c r="S73" i="3" s="1"/>
  <c r="O72" i="7"/>
  <c r="S72" i="7" s="1"/>
  <c r="O66" i="6"/>
  <c r="S66" i="6" s="1"/>
  <c r="O56" i="7"/>
  <c r="S56" i="7" s="1"/>
  <c r="O53" i="3"/>
  <c r="S53" i="3" s="1"/>
  <c r="O83" i="5"/>
  <c r="S83" i="5" s="1"/>
  <c r="O68" i="6"/>
  <c r="S68" i="6" s="1"/>
  <c r="O78" i="7"/>
  <c r="S78" i="7" s="1"/>
  <c r="O72" i="6"/>
  <c r="S72" i="6" s="1"/>
  <c r="O66" i="7"/>
  <c r="S66" i="7" s="1"/>
  <c r="O39" i="5"/>
  <c r="S39" i="5" s="1"/>
  <c r="O58" i="7"/>
  <c r="O70" i="7"/>
  <c r="S70" i="7" s="1"/>
  <c r="O63" i="5"/>
  <c r="O45" i="6"/>
  <c r="S45" i="6" s="1"/>
  <c r="O59" i="5"/>
  <c r="S59" i="5" s="1"/>
  <c r="O79" i="3"/>
  <c r="S79" i="3" s="1"/>
  <c r="O71" i="5"/>
  <c r="O42" i="7"/>
  <c r="O37" i="6"/>
  <c r="O84" i="6"/>
  <c r="S84" i="6" s="1"/>
  <c r="O82" i="7"/>
  <c r="O62" i="7"/>
  <c r="S62" i="7" s="1"/>
  <c r="T38" i="8"/>
  <c r="Z38" i="8" s="1"/>
  <c r="AA38" i="8" s="1"/>
  <c r="T57" i="4"/>
  <c r="Z57" i="4" s="1"/>
  <c r="AA57" i="4" s="1"/>
  <c r="T48" i="4"/>
  <c r="Z48" i="4" s="1"/>
  <c r="AA48" i="4" s="1"/>
  <c r="T49" i="8"/>
  <c r="Z49" i="8" s="1"/>
  <c r="AA49" i="8" s="1"/>
  <c r="T62" i="3"/>
  <c r="T43" i="4"/>
  <c r="Z43" i="4" s="1"/>
  <c r="AA43" i="4" s="1"/>
  <c r="T59" i="4"/>
  <c r="Z59" i="4" s="1"/>
  <c r="AA59" i="4" s="1"/>
  <c r="T44" i="4"/>
  <c r="Z44" i="4" s="1"/>
  <c r="AA44" i="4" s="1"/>
  <c r="T42" i="8"/>
  <c r="Z42" i="8" s="1"/>
  <c r="AA42" i="8" s="1"/>
  <c r="T45" i="3"/>
  <c r="T49" i="4"/>
  <c r="Z49" i="4" s="1"/>
  <c r="AA49" i="4" s="1"/>
  <c r="T48" i="8"/>
  <c r="Z48" i="8" s="1"/>
  <c r="AA48" i="8" s="1"/>
  <c r="T43" i="3"/>
  <c r="T63" i="4"/>
  <c r="Z63" i="4" s="1"/>
  <c r="AA63" i="4" s="1"/>
  <c r="T47" i="4"/>
  <c r="Z47" i="4" s="1"/>
  <c r="AA47" i="4" s="1"/>
  <c r="T63" i="8"/>
  <c r="T39" i="3"/>
  <c r="T61" i="8"/>
  <c r="T57" i="8"/>
  <c r="Z57" i="8" s="1"/>
  <c r="AA57" i="8" s="1"/>
  <c r="T53" i="8"/>
  <c r="Z53" i="8" s="1"/>
  <c r="AA53" i="8" s="1"/>
  <c r="T46" i="8"/>
  <c r="Z46" i="8" s="1"/>
  <c r="AA46" i="8" s="1"/>
  <c r="T37" i="8"/>
  <c r="Z37" i="8" s="1"/>
  <c r="AA37" i="8" s="1"/>
  <c r="T40" i="4"/>
  <c r="Z40" i="4" s="1"/>
  <c r="AA40" i="4" s="1"/>
  <c r="T41" i="4"/>
  <c r="Z41" i="4" s="1"/>
  <c r="AA41" i="4" s="1"/>
  <c r="T40" i="8"/>
  <c r="Z40" i="8" s="1"/>
  <c r="AA40" i="8" s="1"/>
  <c r="T40" i="3"/>
  <c r="T65" i="3"/>
  <c r="T38" i="4"/>
  <c r="Z38" i="4" s="1"/>
  <c r="AA38" i="4" s="1"/>
  <c r="T56" i="3"/>
  <c r="T55" i="4"/>
  <c r="Z55" i="4" s="1"/>
  <c r="AA55" i="4" s="1"/>
  <c r="T63" i="3"/>
  <c r="T57" i="3"/>
  <c r="T58" i="4"/>
  <c r="Z58" i="4" s="1"/>
  <c r="AA58" i="4" s="1"/>
  <c r="T42" i="4"/>
  <c r="Z42" i="4" s="1"/>
  <c r="AA42" i="4" s="1"/>
  <c r="T47" i="8"/>
  <c r="Z47" i="8" s="1"/>
  <c r="AA47" i="8" s="1"/>
  <c r="T59" i="3"/>
  <c r="T53" i="3"/>
  <c r="T60" i="8"/>
  <c r="Z60" i="8" s="1"/>
  <c r="AA60" i="8" s="1"/>
  <c r="T56" i="8"/>
  <c r="Z56" i="8" s="1"/>
  <c r="AA56" i="8" s="1"/>
  <c r="T52" i="8"/>
  <c r="Z52" i="8" s="1"/>
  <c r="AA52" i="8" s="1"/>
  <c r="T44" i="8"/>
  <c r="Z44" i="8" s="1"/>
  <c r="AA44" i="8" s="1"/>
  <c r="T51" i="4"/>
  <c r="Z51" i="4" s="1"/>
  <c r="AA51" i="4" s="1"/>
  <c r="T39" i="4"/>
  <c r="Z39" i="4" s="1"/>
  <c r="AA39" i="4" s="1"/>
  <c r="T43" i="8"/>
  <c r="Z43" i="8" s="1"/>
  <c r="AA43" i="8" s="1"/>
  <c r="T55" i="3"/>
  <c r="T49" i="3"/>
  <c r="T53" i="4"/>
  <c r="Z53" i="4" s="1"/>
  <c r="AA53" i="4" s="1"/>
  <c r="T54" i="4"/>
  <c r="Z54" i="4" s="1"/>
  <c r="AA54" i="4" s="1"/>
  <c r="T48" i="3"/>
  <c r="T62" i="4"/>
  <c r="Z62" i="4" s="1"/>
  <c r="AA62" i="4" s="1"/>
  <c r="T46" i="4"/>
  <c r="Z46" i="4" s="1"/>
  <c r="AA46" i="4" s="1"/>
  <c r="T52" i="3"/>
  <c r="T44" i="3"/>
  <c r="T41" i="3"/>
  <c r="T61" i="4"/>
  <c r="Z61" i="4" s="1"/>
  <c r="AA61" i="4" s="1"/>
  <c r="T52" i="4"/>
  <c r="Z52" i="4" s="1"/>
  <c r="AA52" i="4" s="1"/>
  <c r="T46" i="3"/>
  <c r="T38" i="3"/>
  <c r="T65" i="8"/>
  <c r="T59" i="8"/>
  <c r="Z59" i="8" s="1"/>
  <c r="AA59" i="8" s="1"/>
  <c r="T55" i="8"/>
  <c r="Z55" i="8" s="1"/>
  <c r="AA55" i="8" s="1"/>
  <c r="T51" i="8"/>
  <c r="Z51" i="8" s="1"/>
  <c r="AA51" i="8" s="1"/>
  <c r="T41" i="8"/>
  <c r="Z41" i="8" s="1"/>
  <c r="AA41" i="8" s="1"/>
  <c r="T51" i="3"/>
  <c r="T50" i="4"/>
  <c r="Z50" i="4" s="1"/>
  <c r="AA50" i="4" s="1"/>
  <c r="T64" i="4"/>
  <c r="Z64" i="4" s="1"/>
  <c r="AA64" i="4" s="1"/>
  <c r="T62" i="8"/>
  <c r="T54" i="3"/>
  <c r="T37" i="3"/>
  <c r="T37" i="4"/>
  <c r="Z37" i="4" s="1"/>
  <c r="AA37" i="4" s="1"/>
  <c r="T60" i="4"/>
  <c r="Z60" i="4" s="1"/>
  <c r="AA60" i="4" s="1"/>
  <c r="T47" i="3"/>
  <c r="T61" i="3"/>
  <c r="T65" i="4"/>
  <c r="Z65" i="4" s="1"/>
  <c r="AA65" i="4" s="1"/>
  <c r="T56" i="4"/>
  <c r="Z56" i="4" s="1"/>
  <c r="AA56" i="4" s="1"/>
  <c r="T45" i="8"/>
  <c r="Z45" i="8" s="1"/>
  <c r="AA45" i="8" s="1"/>
  <c r="T64" i="3"/>
  <c r="T42" i="3"/>
  <c r="T60" i="3"/>
  <c r="T64" i="8"/>
  <c r="T58" i="8"/>
  <c r="Z58" i="8" s="1"/>
  <c r="AA58" i="8" s="1"/>
  <c r="T54" i="8"/>
  <c r="Z54" i="8" s="1"/>
  <c r="AA54" i="8" s="1"/>
  <c r="T50" i="8"/>
  <c r="Z50" i="8" s="1"/>
  <c r="AA50" i="8" s="1"/>
  <c r="T58" i="3"/>
  <c r="O70" i="6"/>
  <c r="S70" i="6" s="1"/>
  <c r="O74" i="6"/>
  <c r="O46" i="6"/>
  <c r="S46" i="6" s="1"/>
  <c r="O62" i="6"/>
  <c r="S62" i="6" s="1"/>
  <c r="O60" i="6"/>
  <c r="T102" i="4"/>
  <c r="T104" i="4"/>
  <c r="T106" i="4"/>
  <c r="T105" i="4"/>
  <c r="T103" i="4"/>
  <c r="T105" i="3"/>
  <c r="T104" i="3"/>
  <c r="T103" i="3"/>
  <c r="T102" i="3"/>
  <c r="T106" i="3"/>
  <c r="T104" i="1"/>
  <c r="T106" i="1"/>
  <c r="T105" i="1"/>
  <c r="T103" i="1"/>
  <c r="T102" i="1"/>
  <c r="T105" i="8"/>
  <c r="T103" i="8"/>
  <c r="T102" i="8"/>
  <c r="T98" i="3"/>
  <c r="T99" i="3"/>
  <c r="T92" i="3"/>
  <c r="T101" i="3"/>
  <c r="T97" i="3"/>
  <c r="T95" i="3"/>
  <c r="T96" i="3"/>
  <c r="T93" i="3"/>
  <c r="T100" i="3"/>
  <c r="T94" i="3"/>
  <c r="T101" i="4"/>
  <c r="T100" i="4"/>
  <c r="T97" i="4"/>
  <c r="T99" i="4"/>
  <c r="T98" i="4"/>
  <c r="T101" i="8"/>
  <c r="T99" i="8"/>
  <c r="T93" i="4"/>
  <c r="T92" i="4"/>
  <c r="T94" i="4"/>
  <c r="T96" i="4"/>
  <c r="T95" i="4"/>
  <c r="O68" i="5"/>
  <c r="S68" i="5" s="1"/>
  <c r="O84" i="5"/>
  <c r="S84" i="5" s="1"/>
  <c r="O40" i="5"/>
  <c r="S40" i="5" s="1"/>
  <c r="O72" i="5"/>
  <c r="S72" i="5" s="1"/>
  <c r="O73" i="5"/>
  <c r="O77" i="5"/>
  <c r="O52" i="5"/>
  <c r="S52" i="5" s="1"/>
  <c r="O64" i="5"/>
  <c r="S64" i="5" s="1"/>
  <c r="T96" i="8"/>
  <c r="T93" i="8"/>
  <c r="O47" i="7"/>
  <c r="S47" i="7" s="1"/>
  <c r="O81" i="3"/>
  <c r="S81" i="3" s="1"/>
  <c r="O57" i="3"/>
  <c r="S57" i="3" s="1"/>
  <c r="O69" i="3"/>
  <c r="S69" i="3" s="1"/>
  <c r="O65" i="3"/>
  <c r="S65" i="3" s="1"/>
  <c r="O61" i="3"/>
  <c r="S61" i="3" s="1"/>
  <c r="O65" i="6"/>
  <c r="S65" i="6" s="1"/>
  <c r="O61" i="6"/>
  <c r="S61" i="6" s="1"/>
  <c r="O73" i="6"/>
  <c r="S73" i="6" s="1"/>
  <c r="O75" i="7"/>
  <c r="S75" i="7" s="1"/>
  <c r="O81" i="6"/>
  <c r="S81" i="6" s="1"/>
  <c r="O75" i="3"/>
  <c r="S75" i="3" s="1"/>
  <c r="O53" i="5"/>
  <c r="S53" i="5" s="1"/>
  <c r="O79" i="7"/>
  <c r="S79" i="7" s="1"/>
  <c r="O59" i="3"/>
  <c r="S59" i="3" s="1"/>
  <c r="O69" i="5"/>
  <c r="S69" i="5" s="1"/>
  <c r="O63" i="7"/>
  <c r="S63" i="7" s="1"/>
  <c r="O67" i="7"/>
  <c r="S67" i="7" s="1"/>
  <c r="O53" i="6"/>
  <c r="O41" i="5"/>
  <c r="S41" i="5" s="1"/>
  <c r="O42" i="6"/>
  <c r="S42" i="6" s="1"/>
  <c r="O45" i="5"/>
  <c r="S45" i="5" s="1"/>
  <c r="O71" i="3"/>
  <c r="S71" i="3" s="1"/>
  <c r="O63" i="3"/>
  <c r="S63" i="3" s="1"/>
  <c r="O77" i="6"/>
  <c r="S77" i="6" s="1"/>
  <c r="O81" i="5"/>
  <c r="S81" i="5" s="1"/>
  <c r="O71" i="7"/>
  <c r="S71" i="7" s="1"/>
  <c r="O49" i="6"/>
  <c r="O57" i="6"/>
  <c r="S57" i="6" s="1"/>
  <c r="O49" i="5"/>
  <c r="S49" i="5" s="1"/>
  <c r="O57" i="5"/>
  <c r="S57" i="5" s="1"/>
  <c r="O59" i="7"/>
  <c r="S59" i="7" s="1"/>
  <c r="O40" i="3"/>
  <c r="S40" i="3" s="1"/>
  <c r="O36" i="6"/>
  <c r="O50" i="6"/>
  <c r="S50" i="6" s="1"/>
  <c r="O36" i="7"/>
  <c r="S36" i="7" s="1"/>
  <c r="O54" i="7"/>
  <c r="S54" i="7" s="1"/>
  <c r="O51" i="5"/>
  <c r="S51" i="5" s="1"/>
  <c r="O52" i="6"/>
  <c r="S52" i="6" s="1"/>
  <c r="O54" i="3"/>
  <c r="S54" i="3" s="1"/>
  <c r="O47" i="3"/>
  <c r="S47" i="3" s="1"/>
  <c r="S88" i="8"/>
  <c r="O52" i="7"/>
  <c r="S52" i="7" s="1"/>
  <c r="O51" i="7"/>
  <c r="S51" i="7" s="1"/>
  <c r="O38" i="7"/>
  <c r="S38" i="7" s="1"/>
  <c r="O39" i="7"/>
  <c r="S39" i="7" s="1"/>
  <c r="O48" i="7"/>
  <c r="S48" i="7" s="1"/>
  <c r="S114" i="5"/>
  <c r="O38" i="5"/>
  <c r="S38" i="5" s="1"/>
  <c r="O42" i="5"/>
  <c r="S42" i="5" s="1"/>
  <c r="S86" i="4"/>
  <c r="O43" i="3"/>
  <c r="S43" i="3" s="1"/>
  <c r="O51" i="3"/>
  <c r="S51" i="3" s="1"/>
  <c r="O43" i="6"/>
  <c r="S43" i="6" s="1"/>
  <c r="O39" i="6"/>
  <c r="S39" i="6" s="1"/>
  <c r="O47" i="6"/>
  <c r="S47" i="6" s="1"/>
  <c r="O48" i="5"/>
  <c r="S48" i="5" s="1"/>
  <c r="O54" i="6"/>
  <c r="S54" i="6" s="1"/>
  <c r="S120" i="7"/>
  <c r="O40" i="6"/>
  <c r="O43" i="5"/>
  <c r="S43" i="5" s="1"/>
  <c r="S85" i="4"/>
  <c r="O47" i="5"/>
  <c r="S47" i="5" s="1"/>
  <c r="S128" i="5"/>
  <c r="O49" i="7"/>
  <c r="S49" i="7" s="1"/>
  <c r="O37" i="7"/>
  <c r="S37" i="7" s="1"/>
  <c r="O45" i="3"/>
  <c r="S45" i="3" s="1"/>
  <c r="O37" i="3"/>
  <c r="S37" i="3" s="1"/>
  <c r="O44" i="7"/>
  <c r="S44" i="7" s="1"/>
  <c r="O41" i="7"/>
  <c r="S41" i="7" s="1"/>
  <c r="O36" i="3"/>
  <c r="S36" i="3" s="1"/>
  <c r="O45" i="7"/>
  <c r="S45" i="7" s="1"/>
  <c r="O49" i="3"/>
  <c r="S49" i="3" s="1"/>
  <c r="O40" i="7"/>
  <c r="S40" i="7" s="1"/>
  <c r="O48" i="3"/>
  <c r="S48" i="3" s="1"/>
  <c r="O53" i="7"/>
  <c r="S53" i="7" s="1"/>
  <c r="O39" i="3"/>
  <c r="S39" i="3" s="1"/>
  <c r="S97" i="4"/>
  <c r="S39" i="4"/>
  <c r="S85" i="8"/>
  <c r="O51" i="6"/>
  <c r="S51" i="6" s="1"/>
  <c r="O50" i="3"/>
  <c r="S50" i="3" s="1"/>
  <c r="O42" i="3"/>
  <c r="S42" i="3" s="1"/>
  <c r="S120" i="8"/>
  <c r="O46" i="3"/>
  <c r="S46" i="3" s="1"/>
  <c r="O38" i="3"/>
  <c r="S38" i="3" s="1"/>
  <c r="S115" i="6"/>
  <c r="S38" i="8"/>
  <c r="S71" i="8"/>
  <c r="S111" i="8"/>
  <c r="S77" i="8"/>
  <c r="S102" i="8"/>
  <c r="S118" i="8"/>
  <c r="S118" i="7"/>
  <c r="S107" i="7"/>
  <c r="S91" i="7"/>
  <c r="S96" i="7"/>
  <c r="S60" i="5"/>
  <c r="S135" i="4"/>
  <c r="S110" i="6"/>
  <c r="S116" i="6"/>
  <c r="S45" i="4"/>
  <c r="S107" i="8"/>
  <c r="S90" i="6"/>
  <c r="S67" i="5"/>
  <c r="S77" i="7"/>
  <c r="S104" i="7"/>
  <c r="S93" i="8"/>
  <c r="S101" i="5"/>
  <c r="S119" i="3"/>
  <c r="S82" i="4"/>
  <c r="S111" i="3"/>
  <c r="S102" i="4"/>
  <c r="S132" i="5"/>
  <c r="S82" i="5"/>
  <c r="S62" i="5"/>
  <c r="S122" i="5"/>
  <c r="S86" i="6"/>
  <c r="S69" i="6"/>
  <c r="S90" i="7"/>
  <c r="S135" i="5"/>
  <c r="S130" i="5"/>
  <c r="S99" i="8"/>
  <c r="S124" i="8"/>
  <c r="S79" i="4"/>
  <c r="S38" i="4"/>
  <c r="S109" i="4"/>
  <c r="S76" i="4"/>
  <c r="S127" i="5"/>
  <c r="S88" i="5"/>
  <c r="S76" i="6"/>
  <c r="S101" i="6"/>
  <c r="S65" i="4"/>
  <c r="S114" i="4"/>
  <c r="S61" i="4"/>
  <c r="S64" i="4"/>
  <c r="S116" i="5"/>
  <c r="S70" i="5"/>
  <c r="S74" i="5"/>
  <c r="S121" i="5"/>
  <c r="S118" i="5"/>
  <c r="S122" i="7"/>
  <c r="S82" i="7"/>
  <c r="S135" i="8"/>
  <c r="S52" i="4"/>
  <c r="S59" i="4"/>
  <c r="S49" i="4"/>
  <c r="S84" i="4"/>
  <c r="S115" i="5"/>
  <c r="S113" i="7"/>
  <c r="S104" i="8"/>
  <c r="S44" i="8"/>
  <c r="S122" i="8"/>
  <c r="S134" i="5"/>
  <c r="S95" i="7"/>
  <c r="S50" i="4"/>
  <c r="S115" i="7"/>
  <c r="S131" i="7"/>
  <c r="S132" i="4"/>
  <c r="S113" i="8"/>
  <c r="S66" i="3"/>
  <c r="S112" i="4"/>
  <c r="S63" i="5"/>
  <c r="S100" i="5"/>
  <c r="S112" i="5"/>
  <c r="S75" i="5"/>
  <c r="S73" i="5"/>
  <c r="S75" i="6"/>
  <c r="S93" i="6"/>
  <c r="S108" i="7"/>
  <c r="S89" i="7"/>
  <c r="S116" i="8"/>
  <c r="S110" i="8"/>
  <c r="S108" i="6"/>
  <c r="S121" i="4"/>
  <c r="S107" i="4"/>
  <c r="S111" i="7"/>
  <c r="S43" i="8"/>
  <c r="S110" i="5"/>
  <c r="S42" i="8"/>
  <c r="S123" i="4"/>
  <c r="S103" i="5"/>
  <c r="S92" i="5"/>
  <c r="S120" i="5"/>
  <c r="S64" i="7"/>
  <c r="S116" i="4"/>
  <c r="S99" i="3"/>
  <c r="S110" i="4"/>
  <c r="S88" i="7"/>
  <c r="S55" i="4"/>
  <c r="S59" i="8"/>
  <c r="S85" i="5"/>
  <c r="S93" i="3"/>
  <c r="S66" i="5"/>
  <c r="S98" i="8"/>
  <c r="S65" i="5"/>
  <c r="S73" i="7"/>
  <c r="S96" i="5"/>
  <c r="S79" i="5"/>
  <c r="S48" i="6"/>
  <c r="S36" i="6"/>
  <c r="S94" i="4"/>
  <c r="S92" i="4"/>
  <c r="S131" i="4"/>
  <c r="S73" i="4"/>
  <c r="S75" i="4"/>
  <c r="S95" i="5"/>
  <c r="S80" i="5"/>
  <c r="S109" i="5"/>
  <c r="S131" i="6"/>
  <c r="S82" i="6"/>
  <c r="S102" i="6"/>
  <c r="S85" i="6"/>
  <c r="S129" i="7"/>
  <c r="S116" i="7"/>
  <c r="S125" i="7"/>
  <c r="S114" i="7"/>
  <c r="S130" i="7"/>
  <c r="S117" i="7"/>
  <c r="S100" i="7"/>
  <c r="S90" i="8"/>
  <c r="S121" i="8"/>
  <c r="S87" i="8"/>
  <c r="S69" i="8"/>
  <c r="S78" i="8"/>
  <c r="S95" i="6"/>
  <c r="S127" i="6"/>
  <c r="S101" i="4"/>
  <c r="S125" i="6"/>
  <c r="S125" i="4"/>
  <c r="S66" i="4"/>
  <c r="S108" i="4"/>
  <c r="S129" i="5"/>
  <c r="S107" i="5"/>
  <c r="S125" i="5"/>
  <c r="S102" i="7"/>
  <c r="S123" i="7"/>
  <c r="S91" i="8"/>
  <c r="S94" i="8"/>
  <c r="S56" i="6"/>
  <c r="S128" i="4"/>
  <c r="S51" i="4"/>
  <c r="S42" i="4"/>
  <c r="S57" i="4"/>
  <c r="S87" i="5"/>
  <c r="S58" i="5"/>
  <c r="S58" i="7"/>
  <c r="S134" i="8"/>
  <c r="S93" i="7"/>
  <c r="S60" i="6"/>
  <c r="S49" i="8"/>
  <c r="S105" i="5"/>
  <c r="S60" i="4"/>
  <c r="S37" i="5"/>
  <c r="S36" i="4"/>
  <c r="S57" i="8"/>
  <c r="S36" i="8"/>
  <c r="S63" i="8"/>
  <c r="S64" i="6"/>
  <c r="S89" i="4"/>
  <c r="S119" i="4"/>
  <c r="S128" i="3"/>
  <c r="S91" i="3"/>
  <c r="S113" i="3"/>
  <c r="S130" i="3"/>
  <c r="S133" i="4"/>
  <c r="S122" i="4"/>
  <c r="S78" i="4"/>
  <c r="S117" i="4"/>
  <c r="S98" i="4"/>
  <c r="S92" i="6"/>
  <c r="S122" i="6"/>
  <c r="S103" i="7"/>
  <c r="S119" i="7"/>
  <c r="S83" i="7"/>
  <c r="S86" i="7"/>
  <c r="S136" i="8"/>
  <c r="S92" i="8"/>
  <c r="S128" i="8"/>
  <c r="S95" i="8"/>
  <c r="S66" i="8"/>
  <c r="S108" i="8"/>
  <c r="S128" i="6"/>
  <c r="S107" i="6"/>
  <c r="S133" i="3"/>
  <c r="S90" i="3"/>
  <c r="S62" i="3"/>
  <c r="S105" i="4"/>
  <c r="S95" i="4"/>
  <c r="S134" i="6"/>
  <c r="S121" i="6"/>
  <c r="S83" i="6"/>
  <c r="S104" i="3"/>
  <c r="S126" i="7"/>
  <c r="S110" i="7"/>
  <c r="S65" i="7"/>
  <c r="S74" i="8"/>
  <c r="S76" i="8"/>
  <c r="S123" i="8"/>
  <c r="S96" i="8"/>
  <c r="S131" i="8"/>
  <c r="S64" i="3"/>
  <c r="S120" i="4"/>
  <c r="S41" i="4"/>
  <c r="S47" i="4"/>
  <c r="S136" i="5"/>
  <c r="S99" i="7"/>
  <c r="S57" i="7"/>
  <c r="S119" i="8"/>
  <c r="S46" i="8"/>
  <c r="S132" i="8"/>
  <c r="S54" i="8"/>
  <c r="S48" i="4"/>
  <c r="S44" i="5"/>
  <c r="S81" i="4"/>
  <c r="S46" i="4"/>
  <c r="S43" i="7"/>
  <c r="S58" i="4"/>
  <c r="S79" i="8"/>
  <c r="S62" i="8"/>
  <c r="S123" i="3"/>
  <c r="S97" i="7"/>
  <c r="S48" i="8"/>
  <c r="S109" i="8"/>
  <c r="S64" i="8"/>
  <c r="S92" i="7"/>
  <c r="S112" i="6"/>
  <c r="S103" i="4"/>
  <c r="S70" i="4"/>
  <c r="S93" i="4"/>
  <c r="S74" i="4"/>
  <c r="S133" i="5"/>
  <c r="S113" i="5"/>
  <c r="S76" i="5"/>
  <c r="S117" i="5"/>
  <c r="S96" i="6"/>
  <c r="S132" i="6"/>
  <c r="S101" i="7"/>
  <c r="S121" i="7"/>
  <c r="S128" i="7"/>
  <c r="S127" i="8"/>
  <c r="S130" i="8"/>
  <c r="S84" i="8"/>
  <c r="S105" i="8"/>
  <c r="S126" i="6"/>
  <c r="S63" i="6"/>
  <c r="S106" i="4"/>
  <c r="S127" i="4"/>
  <c r="S105" i="6"/>
  <c r="S97" i="6"/>
  <c r="S67" i="4"/>
  <c r="S63" i="4"/>
  <c r="S77" i="4"/>
  <c r="S131" i="5"/>
  <c r="S77" i="5"/>
  <c r="S86" i="5"/>
  <c r="S132" i="7"/>
  <c r="S112" i="7"/>
  <c r="S106" i="7"/>
  <c r="S135" i="7"/>
  <c r="S97" i="8"/>
  <c r="S103" i="8"/>
  <c r="S86" i="8"/>
  <c r="S73" i="8"/>
  <c r="S37" i="4"/>
  <c r="S126" i="5"/>
  <c r="S106" i="5"/>
  <c r="S85" i="7"/>
  <c r="S112" i="8"/>
  <c r="S133" i="8"/>
  <c r="S106" i="8"/>
  <c r="S115" i="8"/>
  <c r="S93" i="5"/>
  <c r="S56" i="4"/>
  <c r="S89" i="5"/>
  <c r="S40" i="4"/>
  <c r="S82" i="8"/>
  <c r="S40" i="6"/>
  <c r="S49" i="6"/>
  <c r="S47" i="8"/>
  <c r="S125" i="8"/>
  <c r="S72" i="8"/>
  <c r="S75" i="8"/>
  <c r="S114" i="8"/>
  <c r="S51" i="8"/>
  <c r="S55" i="8"/>
  <c r="S50" i="8"/>
  <c r="S56" i="8"/>
  <c r="S39" i="8"/>
  <c r="S67" i="8"/>
  <c r="S70" i="8"/>
  <c r="S83" i="8"/>
  <c r="S126" i="8"/>
  <c r="S129" i="8"/>
  <c r="S40" i="8"/>
  <c r="S45" i="8"/>
  <c r="S101" i="8"/>
  <c r="S68" i="8"/>
  <c r="S61" i="8"/>
  <c r="S41" i="8"/>
  <c r="S60" i="8"/>
  <c r="S89" i="8"/>
  <c r="S117" i="8"/>
  <c r="S100" i="8"/>
  <c r="S65" i="8"/>
  <c r="S80" i="8"/>
  <c r="S81" i="8"/>
  <c r="S53" i="8"/>
  <c r="S37" i="8"/>
  <c r="S58" i="8"/>
  <c r="S52" i="8"/>
  <c r="S61" i="7"/>
  <c r="S87" i="7"/>
  <c r="S136" i="7"/>
  <c r="S42" i="7"/>
  <c r="S127" i="7"/>
  <c r="S134" i="7"/>
  <c r="S124" i="7"/>
  <c r="S60" i="7"/>
  <c r="S84" i="7"/>
  <c r="S94" i="7"/>
  <c r="S109" i="7"/>
  <c r="S105" i="7"/>
  <c r="S81" i="7"/>
  <c r="S69" i="7"/>
  <c r="S98" i="7"/>
  <c r="S80" i="7"/>
  <c r="S74" i="7"/>
  <c r="S76" i="7"/>
  <c r="S133" i="7"/>
  <c r="S55" i="7"/>
  <c r="S98" i="5"/>
  <c r="S123" i="5"/>
  <c r="S78" i="5"/>
  <c r="S119" i="5"/>
  <c r="S108" i="5"/>
  <c r="S111" i="5"/>
  <c r="S71" i="5"/>
  <c r="S61" i="5"/>
  <c r="S56" i="5"/>
  <c r="S124" i="5"/>
  <c r="S55" i="5"/>
  <c r="S97" i="5"/>
  <c r="S99" i="5"/>
  <c r="S102" i="5"/>
  <c r="S90" i="5"/>
  <c r="S104" i="5"/>
  <c r="S94" i="5"/>
  <c r="S91" i="5"/>
  <c r="S124" i="4"/>
  <c r="S104" i="4"/>
  <c r="S72" i="4"/>
  <c r="S126" i="4"/>
  <c r="S129" i="4"/>
  <c r="S100" i="4"/>
  <c r="S134" i="4"/>
  <c r="S118" i="4"/>
  <c r="S69" i="4"/>
  <c r="S113" i="4"/>
  <c r="S68" i="4"/>
  <c r="S90" i="4"/>
  <c r="S115" i="4"/>
  <c r="S80" i="4"/>
  <c r="S83" i="4"/>
  <c r="S62" i="4"/>
  <c r="S54" i="4"/>
  <c r="S99" i="4"/>
  <c r="S43" i="4"/>
  <c r="S44" i="4"/>
  <c r="S96" i="4"/>
  <c r="S71" i="4"/>
  <c r="S88" i="4"/>
  <c r="S136" i="4"/>
  <c r="S87" i="4"/>
  <c r="S130" i="4"/>
  <c r="S91" i="4"/>
  <c r="S53" i="4"/>
  <c r="S111" i="4"/>
  <c r="S132" i="3"/>
  <c r="S112" i="3"/>
  <c r="S101" i="3"/>
  <c r="S126" i="3"/>
  <c r="S134" i="3"/>
  <c r="S105" i="3"/>
  <c r="S129" i="3"/>
  <c r="S107" i="3"/>
  <c r="S60" i="3"/>
  <c r="S91" i="6"/>
  <c r="S104" i="6"/>
  <c r="S120" i="6"/>
  <c r="S123" i="6"/>
  <c r="S78" i="6"/>
  <c r="S67" i="6"/>
  <c r="S130" i="6"/>
  <c r="S71" i="6"/>
  <c r="S114" i="6"/>
  <c r="S41" i="6"/>
  <c r="S37" i="6"/>
  <c r="S38" i="6"/>
  <c r="S135" i="6"/>
  <c r="S133" i="6"/>
  <c r="S111" i="6"/>
  <c r="S94" i="6"/>
  <c r="S87" i="6"/>
  <c r="S44" i="6"/>
  <c r="S88" i="6"/>
  <c r="S55" i="6"/>
  <c r="S118" i="6"/>
  <c r="S74" i="6"/>
  <c r="S89" i="6"/>
  <c r="S100" i="6"/>
  <c r="S129" i="6"/>
  <c r="S53" i="6"/>
  <c r="S80" i="6"/>
  <c r="S109" i="6"/>
  <c r="S103" i="6"/>
  <c r="S136" i="6"/>
  <c r="S119" i="6"/>
  <c r="S59" i="6"/>
  <c r="S113" i="6"/>
  <c r="S98" i="6"/>
  <c r="S99" i="6"/>
  <c r="S124" i="6"/>
  <c r="S79" i="6"/>
  <c r="S117" i="6"/>
  <c r="S106" i="6"/>
  <c r="S58" i="6"/>
  <c r="S124" i="3"/>
  <c r="S88" i="3"/>
  <c r="S58" i="3"/>
  <c r="S55" i="3"/>
  <c r="S70" i="3"/>
  <c r="S97" i="3"/>
  <c r="S125" i="3"/>
  <c r="S67" i="3"/>
  <c r="S82" i="3"/>
  <c r="S96" i="3"/>
  <c r="S84" i="3"/>
  <c r="S94" i="3"/>
  <c r="S86" i="3"/>
  <c r="S110" i="3"/>
  <c r="S103" i="3"/>
  <c r="S117" i="3"/>
  <c r="S116" i="3"/>
  <c r="S89" i="3"/>
  <c r="S56" i="3"/>
  <c r="S115" i="3"/>
  <c r="S131" i="3"/>
  <c r="S109" i="3"/>
  <c r="S92" i="3"/>
  <c r="S136" i="3"/>
  <c r="S120" i="3"/>
  <c r="S52" i="3"/>
  <c r="S95" i="3"/>
  <c r="S121" i="3"/>
  <c r="S68" i="3"/>
  <c r="S98" i="3"/>
  <c r="S106" i="3"/>
  <c r="S77" i="3"/>
  <c r="S100" i="3"/>
  <c r="S80" i="3"/>
  <c r="S78" i="3"/>
  <c r="S127" i="3"/>
  <c r="S76" i="3"/>
  <c r="S74" i="3"/>
  <c r="S83" i="3"/>
  <c r="S118" i="3"/>
  <c r="S102" i="3"/>
  <c r="S135" i="3"/>
  <c r="S108" i="3"/>
  <c r="S122" i="3"/>
  <c r="S72" i="3"/>
  <c r="S87" i="3"/>
  <c r="S41" i="3"/>
  <c r="S85" i="3"/>
  <c r="S114" i="3"/>
  <c r="S44" i="3"/>
  <c r="AI45" i="4"/>
  <c r="AJ45" i="4" s="1"/>
  <c r="AI55" i="4"/>
  <c r="AJ55" i="4" s="1"/>
  <c r="AI53" i="4"/>
  <c r="AJ53" i="4" s="1"/>
  <c r="AI52" i="4"/>
  <c r="AJ52" i="4" s="1"/>
  <c r="AI39" i="4"/>
  <c r="AJ39" i="4" s="1"/>
  <c r="AI66" i="4"/>
  <c r="AJ66" i="4" s="1"/>
  <c r="AI56" i="4"/>
  <c r="AJ56" i="4" s="1"/>
  <c r="AI46" i="4"/>
  <c r="AJ46" i="4" s="1"/>
  <c r="AI36" i="4"/>
  <c r="AJ36" i="4" s="1"/>
  <c r="AI57" i="4"/>
  <c r="AJ57" i="4" s="1"/>
  <c r="AI47" i="4"/>
  <c r="AJ47" i="4" s="1"/>
  <c r="AI37" i="4"/>
  <c r="AJ37" i="4" s="1"/>
  <c r="AI60" i="4"/>
  <c r="AJ60" i="4" s="1"/>
  <c r="AI50" i="4"/>
  <c r="AJ50" i="4" s="1"/>
  <c r="AI40" i="4"/>
  <c r="AJ40" i="4" s="1"/>
  <c r="AI51" i="4"/>
  <c r="AJ51" i="4" s="1"/>
  <c r="AI41" i="4"/>
  <c r="AJ41" i="4" s="1"/>
  <c r="AI43" i="4"/>
  <c r="AJ43" i="4" s="1"/>
  <c r="AI38" i="4"/>
  <c r="AJ38" i="4" s="1"/>
  <c r="AI44" i="4"/>
  <c r="AJ44" i="4" s="1"/>
  <c r="AI58" i="4"/>
  <c r="AJ58" i="4" s="1"/>
  <c r="AI59" i="4"/>
  <c r="AJ59" i="4" s="1"/>
  <c r="AI48" i="4"/>
  <c r="AJ48" i="4" s="1"/>
  <c r="AI49" i="4"/>
  <c r="AJ49" i="4" s="1"/>
  <c r="AI54" i="4"/>
  <c r="AJ54" i="4" s="1"/>
  <c r="AI42" i="4"/>
  <c r="AJ42" i="4" s="1"/>
  <c r="C32" i="7"/>
  <c r="C32" i="5"/>
  <c r="C32" i="6"/>
  <c r="AI75" i="4"/>
  <c r="AJ75" i="4" s="1"/>
  <c r="AI79" i="4"/>
  <c r="AJ79" i="4" s="1"/>
  <c r="AI67" i="4"/>
  <c r="AJ67" i="4" s="1"/>
  <c r="AI78" i="4"/>
  <c r="AJ78" i="4" s="1"/>
  <c r="AI83" i="4"/>
  <c r="AJ83" i="4" s="1"/>
  <c r="AI63" i="4"/>
  <c r="AJ63" i="4" s="1"/>
  <c r="AI80" i="4"/>
  <c r="AJ80" i="4" s="1"/>
  <c r="AI70" i="4"/>
  <c r="AJ70" i="4" s="1"/>
  <c r="AI77" i="4"/>
  <c r="AJ77" i="4" s="1"/>
  <c r="AI69" i="4"/>
  <c r="AJ69" i="4" s="1"/>
  <c r="AI61" i="4"/>
  <c r="AJ61" i="4" s="1"/>
  <c r="AI76" i="4"/>
  <c r="AJ76" i="4" s="1"/>
  <c r="AI73" i="4"/>
  <c r="AJ73" i="4" s="1"/>
  <c r="AI64" i="4"/>
  <c r="AJ64" i="4" s="1"/>
  <c r="AI71" i="4"/>
  <c r="AJ71" i="4" s="1"/>
  <c r="AI81" i="4"/>
  <c r="AJ81" i="4" s="1"/>
  <c r="AI68" i="4"/>
  <c r="AJ68" i="4" s="1"/>
  <c r="AI65" i="4"/>
  <c r="AJ65" i="4" s="1"/>
  <c r="AI72" i="4"/>
  <c r="AJ72" i="4" s="1"/>
  <c r="AI82" i="4"/>
  <c r="AJ82" i="4" s="1"/>
  <c r="AI62" i="4"/>
  <c r="AJ62" i="4" s="1"/>
  <c r="AI74" i="4"/>
  <c r="AJ74" i="4" s="1"/>
  <c r="C70" i="1"/>
  <c r="T70" i="1" s="1"/>
  <c r="D70" i="1"/>
  <c r="AC70" i="1" s="1"/>
  <c r="T36" i="8" l="1"/>
  <c r="Z36" i="8" s="1"/>
  <c r="AA36" i="8" s="1"/>
  <c r="T94" i="8"/>
  <c r="T102" i="7"/>
  <c r="T106" i="7"/>
  <c r="T103" i="7"/>
  <c r="T104" i="7"/>
  <c r="T105" i="7"/>
  <c r="T95" i="8"/>
  <c r="T98" i="8"/>
  <c r="T106" i="8"/>
  <c r="T92" i="8"/>
  <c r="T97" i="8"/>
  <c r="T100" i="8"/>
  <c r="T101" i="7"/>
  <c r="T98" i="7"/>
  <c r="T97" i="7"/>
  <c r="T99" i="7"/>
  <c r="T100" i="7"/>
  <c r="T39" i="8"/>
  <c r="Z39" i="8" s="1"/>
  <c r="AA39" i="8" s="1"/>
  <c r="T87" i="8"/>
  <c r="T84" i="8"/>
  <c r="T68" i="8"/>
  <c r="Z68" i="8" s="1"/>
  <c r="AA68" i="8" s="1"/>
  <c r="T74" i="8"/>
  <c r="T81" i="8"/>
  <c r="T73" i="8"/>
  <c r="Z73" i="8" s="1"/>
  <c r="AA73" i="8" s="1"/>
  <c r="T88" i="8"/>
  <c r="T69" i="8"/>
  <c r="T75" i="8"/>
  <c r="Z75" i="8" s="1"/>
  <c r="AA75" i="8" s="1"/>
  <c r="T90" i="8"/>
  <c r="T85" i="8"/>
  <c r="T67" i="8"/>
  <c r="Z67" i="8" s="1"/>
  <c r="AA67" i="8" s="1"/>
  <c r="T79" i="8"/>
  <c r="T66" i="8"/>
  <c r="Z66" i="8" s="1"/>
  <c r="AA66" i="8" s="1"/>
  <c r="T70" i="8"/>
  <c r="Z70" i="8" s="1"/>
  <c r="AA70" i="8" s="1"/>
  <c r="T86" i="8"/>
  <c r="T71" i="8"/>
  <c r="Z71" i="8" s="1"/>
  <c r="AA71" i="8" s="1"/>
  <c r="T91" i="8"/>
  <c r="T89" i="8"/>
  <c r="T82" i="8"/>
  <c r="T80" i="8"/>
  <c r="T78" i="8"/>
  <c r="T77" i="8"/>
  <c r="T76" i="8"/>
  <c r="T83" i="8"/>
  <c r="T72" i="8"/>
  <c r="Z72" i="8" s="1"/>
  <c r="AA72" i="8" s="1"/>
  <c r="T50" i="3"/>
  <c r="Z50" i="3" s="1"/>
  <c r="AA50" i="3" s="1"/>
  <c r="T68" i="3"/>
  <c r="Z68" i="3" s="1"/>
  <c r="AA68" i="3" s="1"/>
  <c r="T91" i="3"/>
  <c r="Z91" i="3" s="1"/>
  <c r="AA91" i="3" s="1"/>
  <c r="T72" i="3"/>
  <c r="Z72" i="3" s="1"/>
  <c r="AA72" i="3" s="1"/>
  <c r="T86" i="3"/>
  <c r="Z86" i="3" s="1"/>
  <c r="AA86" i="3" s="1"/>
  <c r="T66" i="3"/>
  <c r="Z66" i="3" s="1"/>
  <c r="AA66" i="3" s="1"/>
  <c r="T79" i="3"/>
  <c r="Z79" i="3" s="1"/>
  <c r="AA79" i="3" s="1"/>
  <c r="T74" i="3"/>
  <c r="Z74" i="3" s="1"/>
  <c r="AA74" i="3" s="1"/>
  <c r="T84" i="3"/>
  <c r="Z84" i="3" s="1"/>
  <c r="AA84" i="3" s="1"/>
  <c r="T90" i="3"/>
  <c r="Z90" i="3" s="1"/>
  <c r="AA90" i="3" s="1"/>
  <c r="T87" i="3"/>
  <c r="Z87" i="3" s="1"/>
  <c r="AA87" i="3" s="1"/>
  <c r="T83" i="3"/>
  <c r="Z83" i="3" s="1"/>
  <c r="AA83" i="3" s="1"/>
  <c r="T70" i="3"/>
  <c r="Z70" i="3" s="1"/>
  <c r="AA70" i="3" s="1"/>
  <c r="T80" i="3"/>
  <c r="Z80" i="3" s="1"/>
  <c r="AA80" i="3" s="1"/>
  <c r="T78" i="3"/>
  <c r="Z78" i="3" s="1"/>
  <c r="AA78" i="3" s="1"/>
  <c r="T88" i="3"/>
  <c r="Z88" i="3" s="1"/>
  <c r="AA88" i="3" s="1"/>
  <c r="T75" i="3"/>
  <c r="Z75" i="3" s="1"/>
  <c r="AA75" i="3" s="1"/>
  <c r="T73" i="3"/>
  <c r="Z73" i="3" s="1"/>
  <c r="AA73" i="3" s="1"/>
  <c r="T69" i="3"/>
  <c r="Z69" i="3" s="1"/>
  <c r="AA69" i="3" s="1"/>
  <c r="T77" i="3"/>
  <c r="Z77" i="3" s="1"/>
  <c r="AA77" i="3" s="1"/>
  <c r="T89" i="3"/>
  <c r="Z89" i="3" s="1"/>
  <c r="AA89" i="3" s="1"/>
  <c r="T81" i="3"/>
  <c r="Z81" i="3" s="1"/>
  <c r="AA81" i="3" s="1"/>
  <c r="T85" i="3"/>
  <c r="Z85" i="3" s="1"/>
  <c r="AA85" i="3" s="1"/>
  <c r="T67" i="3"/>
  <c r="Z67" i="3" s="1"/>
  <c r="AA67" i="3" s="1"/>
  <c r="T76" i="3"/>
  <c r="Z76" i="3" s="1"/>
  <c r="AA76" i="3" s="1"/>
  <c r="T71" i="3"/>
  <c r="Z71" i="3" s="1"/>
  <c r="AA71" i="3" s="1"/>
  <c r="T82" i="3"/>
  <c r="Z82" i="3" s="1"/>
  <c r="AA82" i="3" s="1"/>
  <c r="T45" i="4"/>
  <c r="Z45" i="4" s="1"/>
  <c r="AA45" i="4" s="1"/>
  <c r="T84" i="4"/>
  <c r="Z84" i="4" s="1"/>
  <c r="AA84" i="4" s="1"/>
  <c r="T86" i="4"/>
  <c r="Z86" i="4" s="1"/>
  <c r="AA86" i="4" s="1"/>
  <c r="T73" i="4"/>
  <c r="Z73" i="4" s="1"/>
  <c r="AA73" i="4" s="1"/>
  <c r="T75" i="4"/>
  <c r="Z75" i="4" s="1"/>
  <c r="AA75" i="4" s="1"/>
  <c r="T74" i="4"/>
  <c r="Z74" i="4" s="1"/>
  <c r="AA74" i="4" s="1"/>
  <c r="T70" i="4"/>
  <c r="Z70" i="4" s="1"/>
  <c r="AA70" i="4" s="1"/>
  <c r="T89" i="4"/>
  <c r="Z89" i="4" s="1"/>
  <c r="AA89" i="4" s="1"/>
  <c r="T71" i="4"/>
  <c r="Z71" i="4" s="1"/>
  <c r="AA71" i="4" s="1"/>
  <c r="T90" i="4"/>
  <c r="Z90" i="4" s="1"/>
  <c r="AA90" i="4" s="1"/>
  <c r="T67" i="4"/>
  <c r="Z67" i="4" s="1"/>
  <c r="AA67" i="4" s="1"/>
  <c r="T80" i="4"/>
  <c r="Z80" i="4" s="1"/>
  <c r="AA80" i="4" s="1"/>
  <c r="T79" i="4"/>
  <c r="Z79" i="4" s="1"/>
  <c r="AA79" i="4" s="1"/>
  <c r="T72" i="4"/>
  <c r="Z72" i="4" s="1"/>
  <c r="AA72" i="4" s="1"/>
  <c r="T76" i="4"/>
  <c r="Z76" i="4" s="1"/>
  <c r="AA76" i="4" s="1"/>
  <c r="T91" i="4"/>
  <c r="U91" i="4" s="1"/>
  <c r="T87" i="4"/>
  <c r="Z87" i="4" s="1"/>
  <c r="AA87" i="4" s="1"/>
  <c r="T69" i="4"/>
  <c r="Z69" i="4" s="1"/>
  <c r="AA69" i="4" s="1"/>
  <c r="T83" i="4"/>
  <c r="Z83" i="4" s="1"/>
  <c r="AA83" i="4" s="1"/>
  <c r="T81" i="4"/>
  <c r="Z81" i="4" s="1"/>
  <c r="AA81" i="4" s="1"/>
  <c r="T82" i="4"/>
  <c r="Z82" i="4" s="1"/>
  <c r="AA82" i="4" s="1"/>
  <c r="T78" i="4"/>
  <c r="Z78" i="4" s="1"/>
  <c r="AA78" i="4" s="1"/>
  <c r="T68" i="4"/>
  <c r="Z68" i="4" s="1"/>
  <c r="AA68" i="4" s="1"/>
  <c r="T88" i="4"/>
  <c r="Z88" i="4" s="1"/>
  <c r="AA88" i="4" s="1"/>
  <c r="T66" i="4"/>
  <c r="Z66" i="4" s="1"/>
  <c r="AA66" i="4" s="1"/>
  <c r="T85" i="4"/>
  <c r="Z85" i="4" s="1"/>
  <c r="AA85" i="4" s="1"/>
  <c r="T77" i="4"/>
  <c r="Z77" i="4" s="1"/>
  <c r="AA77" i="4" s="1"/>
  <c r="T50" i="6"/>
  <c r="Z50" i="6" s="1"/>
  <c r="AA50" i="6" s="1"/>
  <c r="T64" i="6"/>
  <c r="Z64" i="6" s="1"/>
  <c r="AA64" i="6" s="1"/>
  <c r="T52" i="6"/>
  <c r="Z52" i="6" s="1"/>
  <c r="AA52" i="6" s="1"/>
  <c r="T61" i="6"/>
  <c r="Z61" i="6" s="1"/>
  <c r="AA61" i="6" s="1"/>
  <c r="T42" i="6"/>
  <c r="Z42" i="6" s="1"/>
  <c r="AA42" i="6" s="1"/>
  <c r="T40" i="6"/>
  <c r="Z40" i="6" s="1"/>
  <c r="AA40" i="6" s="1"/>
  <c r="T57" i="6"/>
  <c r="Z57" i="6" s="1"/>
  <c r="AA57" i="6" s="1"/>
  <c r="T51" i="6"/>
  <c r="Z51" i="6" s="1"/>
  <c r="AA51" i="6" s="1"/>
  <c r="T39" i="6"/>
  <c r="Z39" i="6" s="1"/>
  <c r="AA39" i="6" s="1"/>
  <c r="T37" i="6"/>
  <c r="Z37" i="6" s="1"/>
  <c r="AA37" i="6" s="1"/>
  <c r="T58" i="6"/>
  <c r="Z58" i="6" s="1"/>
  <c r="AA58" i="6" s="1"/>
  <c r="T56" i="6"/>
  <c r="Z56" i="6" s="1"/>
  <c r="AA56" i="6" s="1"/>
  <c r="T41" i="6"/>
  <c r="Z41" i="6" s="1"/>
  <c r="AA41" i="6" s="1"/>
  <c r="T44" i="6"/>
  <c r="Z44" i="6" s="1"/>
  <c r="AA44" i="6" s="1"/>
  <c r="T36" i="6"/>
  <c r="Z36" i="6" s="1"/>
  <c r="AA36" i="6" s="1"/>
  <c r="T55" i="6"/>
  <c r="Z55" i="6" s="1"/>
  <c r="AA55" i="6" s="1"/>
  <c r="T54" i="6"/>
  <c r="Z54" i="6" s="1"/>
  <c r="AA54" i="6" s="1"/>
  <c r="T47" i="6"/>
  <c r="Z47" i="6" s="1"/>
  <c r="AA47" i="6" s="1"/>
  <c r="T49" i="6"/>
  <c r="Z49" i="6" s="1"/>
  <c r="AA49" i="6" s="1"/>
  <c r="T46" i="6"/>
  <c r="Z46" i="6" s="1"/>
  <c r="AA46" i="6" s="1"/>
  <c r="T60" i="6"/>
  <c r="Z60" i="6" s="1"/>
  <c r="AA60" i="6" s="1"/>
  <c r="T38" i="6"/>
  <c r="Z38" i="6" s="1"/>
  <c r="AA38" i="6" s="1"/>
  <c r="T43" i="6"/>
  <c r="Z43" i="6" s="1"/>
  <c r="AA43" i="6" s="1"/>
  <c r="T53" i="6"/>
  <c r="Z53" i="6" s="1"/>
  <c r="AA53" i="6" s="1"/>
  <c r="T48" i="6"/>
  <c r="Z48" i="6" s="1"/>
  <c r="AA48" i="6" s="1"/>
  <c r="T59" i="6"/>
  <c r="Z59" i="6" s="1"/>
  <c r="AA59" i="6" s="1"/>
  <c r="T65" i="6"/>
  <c r="Z65" i="6" s="1"/>
  <c r="AA65" i="6" s="1"/>
  <c r="T63" i="6"/>
  <c r="Z63" i="6" s="1"/>
  <c r="AA63" i="6" s="1"/>
  <c r="T45" i="6"/>
  <c r="Z45" i="6" s="1"/>
  <c r="AA45" i="6" s="1"/>
  <c r="T62" i="6"/>
  <c r="Z62" i="6" s="1"/>
  <c r="AA62" i="6" s="1"/>
  <c r="T46" i="5"/>
  <c r="Z46" i="5" s="1"/>
  <c r="AA46" i="5" s="1"/>
  <c r="T64" i="5"/>
  <c r="Z64" i="5" s="1"/>
  <c r="AA64" i="5" s="1"/>
  <c r="T36" i="5"/>
  <c r="Z36" i="5" s="1"/>
  <c r="AA36" i="5" s="1"/>
  <c r="T59" i="5"/>
  <c r="Z59" i="5" s="1"/>
  <c r="AA59" i="5" s="1"/>
  <c r="T41" i="5"/>
  <c r="Z41" i="5" s="1"/>
  <c r="AA41" i="5" s="1"/>
  <c r="T58" i="5"/>
  <c r="Z58" i="5" s="1"/>
  <c r="AA58" i="5" s="1"/>
  <c r="T38" i="5"/>
  <c r="Z38" i="5" s="1"/>
  <c r="AA38" i="5" s="1"/>
  <c r="T45" i="5"/>
  <c r="Z45" i="5" s="1"/>
  <c r="AA45" i="5" s="1"/>
  <c r="T62" i="5"/>
  <c r="Z62" i="5" s="1"/>
  <c r="AA62" i="5" s="1"/>
  <c r="T63" i="5"/>
  <c r="Z63" i="5" s="1"/>
  <c r="AA63" i="5" s="1"/>
  <c r="T53" i="5"/>
  <c r="Z53" i="5" s="1"/>
  <c r="AA53" i="5" s="1"/>
  <c r="T40" i="5"/>
  <c r="Z40" i="5" s="1"/>
  <c r="AA40" i="5" s="1"/>
  <c r="T57" i="5"/>
  <c r="Z57" i="5" s="1"/>
  <c r="AA57" i="5" s="1"/>
  <c r="T44" i="5"/>
  <c r="Z44" i="5" s="1"/>
  <c r="AA44" i="5" s="1"/>
  <c r="T51" i="5"/>
  <c r="Z51" i="5" s="1"/>
  <c r="AA51" i="5" s="1"/>
  <c r="T61" i="5"/>
  <c r="Z61" i="5" s="1"/>
  <c r="AA61" i="5" s="1"/>
  <c r="T39" i="5"/>
  <c r="Z39" i="5" s="1"/>
  <c r="AA39" i="5" s="1"/>
  <c r="T49" i="5"/>
  <c r="Z49" i="5" s="1"/>
  <c r="AA49" i="5" s="1"/>
  <c r="T50" i="5"/>
  <c r="Z50" i="5" s="1"/>
  <c r="AA50" i="5" s="1"/>
  <c r="T43" i="5"/>
  <c r="Z43" i="5" s="1"/>
  <c r="AA43" i="5" s="1"/>
  <c r="T56" i="5"/>
  <c r="Z56" i="5" s="1"/>
  <c r="AA56" i="5" s="1"/>
  <c r="T47" i="5"/>
  <c r="Z47" i="5" s="1"/>
  <c r="AA47" i="5" s="1"/>
  <c r="T60" i="5"/>
  <c r="Z60" i="5" s="1"/>
  <c r="AA60" i="5" s="1"/>
  <c r="T55" i="5"/>
  <c r="Z55" i="5" s="1"/>
  <c r="AA55" i="5" s="1"/>
  <c r="T48" i="5"/>
  <c r="Z48" i="5" s="1"/>
  <c r="AA48" i="5" s="1"/>
  <c r="T65" i="5"/>
  <c r="Z65" i="5" s="1"/>
  <c r="AA65" i="5" s="1"/>
  <c r="T52" i="5"/>
  <c r="Z52" i="5" s="1"/>
  <c r="AA52" i="5" s="1"/>
  <c r="T54" i="5"/>
  <c r="Z54" i="5" s="1"/>
  <c r="AA54" i="5" s="1"/>
  <c r="T37" i="5"/>
  <c r="Z37" i="5" s="1"/>
  <c r="AA37" i="5" s="1"/>
  <c r="T42" i="5"/>
  <c r="Z42" i="5" s="1"/>
  <c r="AA42" i="5" s="1"/>
  <c r="T61" i="7"/>
  <c r="Z61" i="7" s="1"/>
  <c r="AA61" i="7" s="1"/>
  <c r="T37" i="7"/>
  <c r="Z37" i="7" s="1"/>
  <c r="AA37" i="7" s="1"/>
  <c r="T46" i="7"/>
  <c r="Z46" i="7" s="1"/>
  <c r="AA46" i="7" s="1"/>
  <c r="T48" i="7"/>
  <c r="Z48" i="7" s="1"/>
  <c r="AA48" i="7" s="1"/>
  <c r="T49" i="7"/>
  <c r="Z49" i="7" s="1"/>
  <c r="AA49" i="7" s="1"/>
  <c r="T44" i="7"/>
  <c r="Z44" i="7" s="1"/>
  <c r="AA44" i="7" s="1"/>
  <c r="T54" i="7"/>
  <c r="Z54" i="7" s="1"/>
  <c r="AA54" i="7" s="1"/>
  <c r="T63" i="7"/>
  <c r="Z63" i="7" s="1"/>
  <c r="AA63" i="7" s="1"/>
  <c r="T50" i="7"/>
  <c r="Z50" i="7" s="1"/>
  <c r="AA50" i="7" s="1"/>
  <c r="T56" i="7"/>
  <c r="Z56" i="7" s="1"/>
  <c r="AA56" i="7" s="1"/>
  <c r="T51" i="7"/>
  <c r="Z51" i="7" s="1"/>
  <c r="AA51" i="7" s="1"/>
  <c r="T45" i="7"/>
  <c r="Z45" i="7" s="1"/>
  <c r="AA45" i="7" s="1"/>
  <c r="T39" i="7"/>
  <c r="Z39" i="7" s="1"/>
  <c r="AA39" i="7" s="1"/>
  <c r="T36" i="7"/>
  <c r="Z36" i="7" s="1"/>
  <c r="AA36" i="7" s="1"/>
  <c r="T41" i="7"/>
  <c r="Z41" i="7" s="1"/>
  <c r="AA41" i="7" s="1"/>
  <c r="T57" i="7"/>
  <c r="Z57" i="7" s="1"/>
  <c r="AA57" i="7" s="1"/>
  <c r="T62" i="7"/>
  <c r="Z62" i="7" s="1"/>
  <c r="AA62" i="7" s="1"/>
  <c r="T52" i="7"/>
  <c r="Z52" i="7" s="1"/>
  <c r="AA52" i="7" s="1"/>
  <c r="T43" i="7"/>
  <c r="Z43" i="7" s="1"/>
  <c r="AA43" i="7" s="1"/>
  <c r="T42" i="7"/>
  <c r="Z42" i="7" s="1"/>
  <c r="AA42" i="7" s="1"/>
  <c r="T59" i="7"/>
  <c r="Z59" i="7" s="1"/>
  <c r="AA59" i="7" s="1"/>
  <c r="T64" i="7"/>
  <c r="Z64" i="7" s="1"/>
  <c r="AA64" i="7" s="1"/>
  <c r="T38" i="7"/>
  <c r="Z38" i="7" s="1"/>
  <c r="AA38" i="7" s="1"/>
  <c r="T53" i="7"/>
  <c r="Z53" i="7" s="1"/>
  <c r="AA53" i="7" s="1"/>
  <c r="T40" i="7"/>
  <c r="Z40" i="7" s="1"/>
  <c r="AA40" i="7" s="1"/>
  <c r="T65" i="7"/>
  <c r="Z65" i="7" s="1"/>
  <c r="AA65" i="7" s="1"/>
  <c r="T55" i="7"/>
  <c r="Z55" i="7" s="1"/>
  <c r="AA55" i="7" s="1"/>
  <c r="T60" i="7"/>
  <c r="Z60" i="7" s="1"/>
  <c r="AA60" i="7" s="1"/>
  <c r="T58" i="7"/>
  <c r="Z58" i="7" s="1"/>
  <c r="AA58" i="7" s="1"/>
  <c r="T47" i="7"/>
  <c r="Z47" i="7" s="1"/>
  <c r="AA47" i="7" s="1"/>
  <c r="T86" i="7"/>
  <c r="T91" i="7"/>
  <c r="T85" i="7"/>
  <c r="T82" i="7"/>
  <c r="T88" i="7"/>
  <c r="T84" i="7"/>
  <c r="T95" i="7"/>
  <c r="T89" i="7"/>
  <c r="T90" i="7"/>
  <c r="T92" i="7"/>
  <c r="T87" i="7"/>
  <c r="T93" i="7"/>
  <c r="T83" i="7"/>
  <c r="T94" i="7"/>
  <c r="T96" i="7"/>
  <c r="T78" i="7"/>
  <c r="T77" i="7"/>
  <c r="T81" i="7"/>
  <c r="T80" i="7"/>
  <c r="T79" i="7"/>
  <c r="T68" i="7"/>
  <c r="Z68" i="7" s="1"/>
  <c r="AA68" i="7" s="1"/>
  <c r="T67" i="7"/>
  <c r="Z67" i="7" s="1"/>
  <c r="AA67" i="7" s="1"/>
  <c r="T66" i="7"/>
  <c r="Z66" i="7" s="1"/>
  <c r="AA66" i="7" s="1"/>
  <c r="T74" i="7"/>
  <c r="Z74" i="7" s="1"/>
  <c r="AA74" i="7" s="1"/>
  <c r="T73" i="7"/>
  <c r="Z73" i="7" s="1"/>
  <c r="AA73" i="7" s="1"/>
  <c r="T70" i="7"/>
  <c r="Z70" i="7" s="1"/>
  <c r="AA70" i="7" s="1"/>
  <c r="T71" i="7"/>
  <c r="Z71" i="7" s="1"/>
  <c r="AA71" i="7" s="1"/>
  <c r="T76" i="7"/>
  <c r="T75" i="7"/>
  <c r="Z75" i="7" s="1"/>
  <c r="AA75" i="7" s="1"/>
  <c r="T69" i="7"/>
  <c r="Z69" i="7" s="1"/>
  <c r="AA69" i="7" s="1"/>
  <c r="T72" i="7"/>
  <c r="Z72" i="7" s="1"/>
  <c r="AA72" i="7" s="1"/>
  <c r="T67" i="6"/>
  <c r="Z67" i="6" s="1"/>
  <c r="AA67" i="6" s="1"/>
  <c r="T71" i="6"/>
  <c r="Z71" i="6" s="1"/>
  <c r="AA71" i="6" s="1"/>
  <c r="T75" i="6"/>
  <c r="Z75" i="6" s="1"/>
  <c r="AA75" i="6" s="1"/>
  <c r="T79" i="6"/>
  <c r="Z79" i="6" s="1"/>
  <c r="AA79" i="6" s="1"/>
  <c r="T83" i="6"/>
  <c r="Z83" i="6" s="1"/>
  <c r="AA83" i="6" s="1"/>
  <c r="T87" i="6"/>
  <c r="Z87" i="6" s="1"/>
  <c r="AA87" i="6" s="1"/>
  <c r="T91" i="6"/>
  <c r="Z91" i="6" s="1"/>
  <c r="AA91" i="6" s="1"/>
  <c r="T95" i="6"/>
  <c r="Z95" i="6" s="1"/>
  <c r="AA95" i="6" s="1"/>
  <c r="T99" i="6"/>
  <c r="Z99" i="6" s="1"/>
  <c r="AA99" i="6" s="1"/>
  <c r="T103" i="6"/>
  <c r="T69" i="6"/>
  <c r="Z69" i="6" s="1"/>
  <c r="AA69" i="6" s="1"/>
  <c r="T77" i="6"/>
  <c r="Z77" i="6" s="1"/>
  <c r="AA77" i="6" s="1"/>
  <c r="T85" i="6"/>
  <c r="Z85" i="6" s="1"/>
  <c r="AA85" i="6" s="1"/>
  <c r="T93" i="6"/>
  <c r="Z93" i="6" s="1"/>
  <c r="AA93" i="6" s="1"/>
  <c r="T101" i="6"/>
  <c r="Z101" i="6" s="1"/>
  <c r="AA101" i="6" s="1"/>
  <c r="T66" i="6"/>
  <c r="Z66" i="6" s="1"/>
  <c r="AA66" i="6" s="1"/>
  <c r="T74" i="6"/>
  <c r="Z74" i="6" s="1"/>
  <c r="AA74" i="6" s="1"/>
  <c r="T82" i="6"/>
  <c r="Z82" i="6" s="1"/>
  <c r="AA82" i="6" s="1"/>
  <c r="T90" i="6"/>
  <c r="Z90" i="6" s="1"/>
  <c r="AA90" i="6" s="1"/>
  <c r="T98" i="6"/>
  <c r="Z98" i="6" s="1"/>
  <c r="AA98" i="6" s="1"/>
  <c r="T106" i="6"/>
  <c r="U106" i="6" s="1"/>
  <c r="T68" i="6"/>
  <c r="Z68" i="6" s="1"/>
  <c r="AA68" i="6" s="1"/>
  <c r="T72" i="6"/>
  <c r="Z72" i="6" s="1"/>
  <c r="AA72" i="6" s="1"/>
  <c r="T76" i="6"/>
  <c r="Z76" i="6" s="1"/>
  <c r="AA76" i="6" s="1"/>
  <c r="T80" i="6"/>
  <c r="Z80" i="6" s="1"/>
  <c r="AA80" i="6" s="1"/>
  <c r="T84" i="6"/>
  <c r="Z84" i="6" s="1"/>
  <c r="AA84" i="6" s="1"/>
  <c r="T88" i="6"/>
  <c r="Z88" i="6" s="1"/>
  <c r="AA88" i="6" s="1"/>
  <c r="T92" i="6"/>
  <c r="Z92" i="6" s="1"/>
  <c r="AA92" i="6" s="1"/>
  <c r="T96" i="6"/>
  <c r="Z96" i="6" s="1"/>
  <c r="AA96" i="6" s="1"/>
  <c r="T100" i="6"/>
  <c r="Z100" i="6" s="1"/>
  <c r="AA100" i="6" s="1"/>
  <c r="T104" i="6"/>
  <c r="T73" i="6"/>
  <c r="Z73" i="6" s="1"/>
  <c r="AA73" i="6" s="1"/>
  <c r="T81" i="6"/>
  <c r="Z81" i="6" s="1"/>
  <c r="AA81" i="6" s="1"/>
  <c r="T89" i="6"/>
  <c r="Z89" i="6" s="1"/>
  <c r="AA89" i="6" s="1"/>
  <c r="T97" i="6"/>
  <c r="Z97" i="6" s="1"/>
  <c r="AA97" i="6" s="1"/>
  <c r="T105" i="6"/>
  <c r="T70" i="6"/>
  <c r="Z70" i="6" s="1"/>
  <c r="AA70" i="6" s="1"/>
  <c r="T78" i="6"/>
  <c r="Z78" i="6" s="1"/>
  <c r="AA78" i="6" s="1"/>
  <c r="T86" i="6"/>
  <c r="Z86" i="6" s="1"/>
  <c r="AA86" i="6" s="1"/>
  <c r="T94" i="6"/>
  <c r="Z94" i="6" s="1"/>
  <c r="AA94" i="6" s="1"/>
  <c r="T102" i="6"/>
  <c r="T105" i="5"/>
  <c r="T102" i="5"/>
  <c r="T104" i="5"/>
  <c r="T106" i="5"/>
  <c r="T103" i="5"/>
  <c r="T97" i="5"/>
  <c r="T101" i="5"/>
  <c r="T100" i="5"/>
  <c r="T98" i="5"/>
  <c r="T99" i="5"/>
  <c r="T95" i="5"/>
  <c r="T94" i="5"/>
  <c r="T93" i="5"/>
  <c r="T96" i="5"/>
  <c r="T92" i="5"/>
  <c r="T88" i="5"/>
  <c r="T90" i="5"/>
  <c r="T87" i="5"/>
  <c r="T91" i="5"/>
  <c r="T89" i="5"/>
  <c r="T72" i="5"/>
  <c r="Z72" i="5" s="1"/>
  <c r="AA72" i="5" s="1"/>
  <c r="T75" i="5"/>
  <c r="Z75" i="5" s="1"/>
  <c r="AA75" i="5" s="1"/>
  <c r="T74" i="5"/>
  <c r="Z74" i="5" s="1"/>
  <c r="AA74" i="5" s="1"/>
  <c r="T79" i="5"/>
  <c r="Z79" i="5" s="1"/>
  <c r="AA79" i="5" s="1"/>
  <c r="T81" i="5"/>
  <c r="Z81" i="5" s="1"/>
  <c r="AA81" i="5" s="1"/>
  <c r="T83" i="5"/>
  <c r="Z83" i="5" s="1"/>
  <c r="AA83" i="5" s="1"/>
  <c r="T85" i="5"/>
  <c r="Z85" i="5" s="1"/>
  <c r="AA85" i="5" s="1"/>
  <c r="T84" i="5"/>
  <c r="Z84" i="5" s="1"/>
  <c r="AA84" i="5" s="1"/>
  <c r="T68" i="5"/>
  <c r="Z68" i="5" s="1"/>
  <c r="AA68" i="5" s="1"/>
  <c r="T67" i="5"/>
  <c r="Z67" i="5" s="1"/>
  <c r="AA67" i="5" s="1"/>
  <c r="T86" i="5"/>
  <c r="Z86" i="5" s="1"/>
  <c r="AA86" i="5" s="1"/>
  <c r="T70" i="5"/>
  <c r="Z70" i="5" s="1"/>
  <c r="AA70" i="5" s="1"/>
  <c r="T71" i="5"/>
  <c r="Z71" i="5" s="1"/>
  <c r="AA71" i="5" s="1"/>
  <c r="T77" i="5"/>
  <c r="Z77" i="5" s="1"/>
  <c r="AA77" i="5" s="1"/>
  <c r="T76" i="5"/>
  <c r="Z76" i="5" s="1"/>
  <c r="AA76" i="5" s="1"/>
  <c r="T78" i="5"/>
  <c r="Z78" i="5" s="1"/>
  <c r="AA78" i="5" s="1"/>
  <c r="T80" i="5"/>
  <c r="Z80" i="5" s="1"/>
  <c r="AA80" i="5" s="1"/>
  <c r="T82" i="5"/>
  <c r="Z82" i="5" s="1"/>
  <c r="AA82" i="5" s="1"/>
  <c r="T66" i="5"/>
  <c r="Z66" i="5" s="1"/>
  <c r="AA66" i="5" s="1"/>
  <c r="T73" i="5"/>
  <c r="Z73" i="5" s="1"/>
  <c r="AA73" i="5" s="1"/>
  <c r="T69" i="5"/>
  <c r="Z69" i="5" s="1"/>
  <c r="AA69" i="5" s="1"/>
  <c r="AI85" i="3"/>
  <c r="AJ85" i="3" s="1"/>
  <c r="Z37" i="3"/>
  <c r="AA37" i="3" s="1"/>
  <c r="Z45" i="3"/>
  <c r="AA45" i="3" s="1"/>
  <c r="Z43" i="3"/>
  <c r="AA43" i="3" s="1"/>
  <c r="Z51" i="3"/>
  <c r="AA51" i="3" s="1"/>
  <c r="Z41" i="3"/>
  <c r="AA41" i="3" s="1"/>
  <c r="Z39" i="3"/>
  <c r="AA39" i="3" s="1"/>
  <c r="Z64" i="3"/>
  <c r="AA64" i="3" s="1"/>
  <c r="Z53" i="3"/>
  <c r="AA53" i="3" s="1"/>
  <c r="Z62" i="3"/>
  <c r="AA62" i="3" s="1"/>
  <c r="Z38" i="3"/>
  <c r="AA38" i="3" s="1"/>
  <c r="Z60" i="3"/>
  <c r="AA60" i="3" s="1"/>
  <c r="Z46" i="3"/>
  <c r="AA46" i="3" s="1"/>
  <c r="Z56" i="3"/>
  <c r="AA56" i="3" s="1"/>
  <c r="Z94" i="3"/>
  <c r="AA94" i="3" s="1"/>
  <c r="Z54" i="3"/>
  <c r="AA54" i="3" s="1"/>
  <c r="Z36" i="3"/>
  <c r="AA36" i="3" s="1"/>
  <c r="U96" i="3"/>
  <c r="Z44" i="3"/>
  <c r="AA44" i="3" s="1"/>
  <c r="Z42" i="3"/>
  <c r="AA42" i="3" s="1"/>
  <c r="Z92" i="3"/>
  <c r="AA92" i="3" s="1"/>
  <c r="Z95" i="3"/>
  <c r="AA95" i="3" s="1"/>
  <c r="Z40" i="3"/>
  <c r="AA40" i="3" s="1"/>
  <c r="Z52" i="3"/>
  <c r="AA52" i="3" s="1"/>
  <c r="Z55" i="3"/>
  <c r="AA55" i="3" s="1"/>
  <c r="Z48" i="3"/>
  <c r="AA48" i="3" s="1"/>
  <c r="Z57" i="3"/>
  <c r="AA57" i="3" s="1"/>
  <c r="Z93" i="3"/>
  <c r="AA93" i="3" s="1"/>
  <c r="Z65" i="3"/>
  <c r="AA65" i="3" s="1"/>
  <c r="Z63" i="3"/>
  <c r="AA63" i="3" s="1"/>
  <c r="Z61" i="3"/>
  <c r="AA61" i="3" s="1"/>
  <c r="Z49" i="3"/>
  <c r="AA49" i="3" s="1"/>
  <c r="Z59" i="3"/>
  <c r="AA59" i="3" s="1"/>
  <c r="Z58" i="3"/>
  <c r="AA58" i="3" s="1"/>
  <c r="Z47" i="3"/>
  <c r="AA47" i="3" s="1"/>
  <c r="AI70" i="7"/>
  <c r="AJ70" i="7" s="1"/>
  <c r="AI72" i="5"/>
  <c r="AJ72" i="5" s="1"/>
  <c r="AI78" i="5"/>
  <c r="AJ78" i="5" s="1"/>
  <c r="AI65" i="5"/>
  <c r="AJ65" i="5" s="1"/>
  <c r="AI75" i="5"/>
  <c r="AJ75" i="5" s="1"/>
  <c r="AI66" i="5"/>
  <c r="AJ66" i="5" s="1"/>
  <c r="AI61" i="5"/>
  <c r="AJ61" i="5" s="1"/>
  <c r="AI78" i="3"/>
  <c r="AJ78" i="3" s="1"/>
  <c r="AD97" i="3"/>
  <c r="AH97" i="3" s="1"/>
  <c r="AI97" i="3" s="1"/>
  <c r="AJ97" i="3" s="1"/>
  <c r="AI81" i="7"/>
  <c r="AJ81" i="7" s="1"/>
  <c r="AI68" i="7"/>
  <c r="AJ68" i="7" s="1"/>
  <c r="AI72" i="7"/>
  <c r="AJ72" i="7" s="1"/>
  <c r="AI61" i="7"/>
  <c r="AJ61" i="7" s="1"/>
  <c r="AI64" i="7"/>
  <c r="AJ64" i="7" s="1"/>
  <c r="AI56" i="7"/>
  <c r="AJ56" i="7" s="1"/>
  <c r="AI38" i="7"/>
  <c r="AJ38" i="7" s="1"/>
  <c r="AI57" i="7"/>
  <c r="AJ57" i="7" s="1"/>
  <c r="AI39" i="7"/>
  <c r="AJ39" i="7" s="1"/>
  <c r="AI40" i="7"/>
  <c r="AJ40" i="7" s="1"/>
  <c r="AI36" i="7"/>
  <c r="AJ36" i="7" s="1"/>
  <c r="AI58" i="7"/>
  <c r="AJ58" i="7" s="1"/>
  <c r="AI42" i="7"/>
  <c r="AJ42" i="7" s="1"/>
  <c r="AI48" i="7"/>
  <c r="AJ48" i="7" s="1"/>
  <c r="AI47" i="7"/>
  <c r="AJ47" i="7" s="1"/>
  <c r="AI46" i="7"/>
  <c r="AJ46" i="7" s="1"/>
  <c r="AI45" i="7"/>
  <c r="AJ45" i="7" s="1"/>
  <c r="AI49" i="7"/>
  <c r="AJ49" i="7" s="1"/>
  <c r="AI60" i="7"/>
  <c r="AJ60" i="7" s="1"/>
  <c r="AI50" i="7"/>
  <c r="AJ50" i="7" s="1"/>
  <c r="AI44" i="7"/>
  <c r="AJ44" i="7" s="1"/>
  <c r="AI52" i="7"/>
  <c r="AJ52" i="7" s="1"/>
  <c r="AI43" i="7"/>
  <c r="AJ43" i="7" s="1"/>
  <c r="AI54" i="7"/>
  <c r="AJ54" i="7" s="1"/>
  <c r="AI41" i="7"/>
  <c r="AJ41" i="7" s="1"/>
  <c r="AI37" i="7"/>
  <c r="AJ37" i="7" s="1"/>
  <c r="AI51" i="7"/>
  <c r="AJ51" i="7" s="1"/>
  <c r="AI53" i="7"/>
  <c r="AJ53" i="7" s="1"/>
  <c r="AI55" i="7"/>
  <c r="AJ55" i="7" s="1"/>
  <c r="AI59" i="7"/>
  <c r="AJ59" i="7" s="1"/>
  <c r="AI78" i="7"/>
  <c r="AJ78" i="7" s="1"/>
  <c r="AI77" i="7"/>
  <c r="AJ77" i="7" s="1"/>
  <c r="AI66" i="7"/>
  <c r="AJ66" i="7" s="1"/>
  <c r="AI62" i="7"/>
  <c r="AJ62" i="7" s="1"/>
  <c r="AI75" i="7"/>
  <c r="AJ75" i="7" s="1"/>
  <c r="AI74" i="7"/>
  <c r="AJ74" i="7" s="1"/>
  <c r="AI80" i="7"/>
  <c r="AJ80" i="7" s="1"/>
  <c r="AI73" i="7"/>
  <c r="AJ73" i="7" s="1"/>
  <c r="AI63" i="7"/>
  <c r="AJ63" i="7" s="1"/>
  <c r="AI76" i="7"/>
  <c r="AJ76" i="7" s="1"/>
  <c r="AI69" i="7"/>
  <c r="AJ69" i="7" s="1"/>
  <c r="AI65" i="7"/>
  <c r="AJ65" i="7" s="1"/>
  <c r="AI67" i="5"/>
  <c r="AJ67" i="5" s="1"/>
  <c r="AI77" i="5"/>
  <c r="AJ77" i="5" s="1"/>
  <c r="AI68" i="5"/>
  <c r="AJ68" i="5" s="1"/>
  <c r="AI70" i="5"/>
  <c r="AJ70" i="5" s="1"/>
  <c r="AI82" i="5"/>
  <c r="AJ82" i="5" s="1"/>
  <c r="AI37" i="5"/>
  <c r="AJ37" i="5" s="1"/>
  <c r="AI42" i="5"/>
  <c r="AJ42" i="5" s="1"/>
  <c r="AI38" i="5"/>
  <c r="AJ38" i="5" s="1"/>
  <c r="AI45" i="5"/>
  <c r="AJ45" i="5" s="1"/>
  <c r="AI47" i="5"/>
  <c r="AJ47" i="5" s="1"/>
  <c r="AI39" i="5"/>
  <c r="AJ39" i="5" s="1"/>
  <c r="AI50" i="5"/>
  <c r="AJ50" i="5" s="1"/>
  <c r="AI41" i="5"/>
  <c r="AJ41" i="5" s="1"/>
  <c r="AI57" i="5"/>
  <c r="AJ57" i="5" s="1"/>
  <c r="AI51" i="5"/>
  <c r="AJ51" i="5" s="1"/>
  <c r="AI60" i="5"/>
  <c r="AJ60" i="5" s="1"/>
  <c r="AI52" i="5"/>
  <c r="AJ52" i="5" s="1"/>
  <c r="AI58" i="5"/>
  <c r="AJ58" i="5" s="1"/>
  <c r="AI43" i="5"/>
  <c r="AJ43" i="5" s="1"/>
  <c r="AI44" i="5"/>
  <c r="AJ44" i="5" s="1"/>
  <c r="AI59" i="5"/>
  <c r="AJ59" i="5" s="1"/>
  <c r="AI56" i="5"/>
  <c r="AJ56" i="5" s="1"/>
  <c r="AI55" i="5"/>
  <c r="AJ55" i="5" s="1"/>
  <c r="AI46" i="5"/>
  <c r="AJ46" i="5" s="1"/>
  <c r="AI54" i="5"/>
  <c r="AJ54" i="5" s="1"/>
  <c r="AI49" i="5"/>
  <c r="AJ49" i="5" s="1"/>
  <c r="AI48" i="5"/>
  <c r="AJ48" i="5" s="1"/>
  <c r="AI53" i="5"/>
  <c r="AJ53" i="5" s="1"/>
  <c r="AI40" i="5"/>
  <c r="AJ40" i="5" s="1"/>
  <c r="AI36" i="5"/>
  <c r="AJ36" i="5" s="1"/>
  <c r="AI72" i="3"/>
  <c r="AJ72" i="3" s="1"/>
  <c r="AI67" i="3"/>
  <c r="AJ67" i="3" s="1"/>
  <c r="AI84" i="3"/>
  <c r="AJ84" i="3" s="1"/>
  <c r="AI95" i="3"/>
  <c r="AJ95" i="3" s="1"/>
  <c r="AI79" i="3"/>
  <c r="AJ79" i="3" s="1"/>
  <c r="AI80" i="3"/>
  <c r="AJ80" i="3" s="1"/>
  <c r="AI83" i="3"/>
  <c r="AJ83" i="3" s="1"/>
  <c r="AI74" i="3"/>
  <c r="AJ74" i="3" s="1"/>
  <c r="AI88" i="3"/>
  <c r="AJ88" i="3" s="1"/>
  <c r="AI76" i="3"/>
  <c r="AJ76" i="3" s="1"/>
  <c r="AI58" i="3"/>
  <c r="AJ58" i="3" s="1"/>
  <c r="AI59" i="3"/>
  <c r="AJ59" i="3" s="1"/>
  <c r="AI60" i="3"/>
  <c r="AJ60" i="3" s="1"/>
  <c r="AI40" i="3"/>
  <c r="AJ40" i="3" s="1"/>
  <c r="AI56" i="3"/>
  <c r="AJ56" i="3" s="1"/>
  <c r="AI41" i="3"/>
  <c r="AJ41" i="3" s="1"/>
  <c r="AI45" i="3"/>
  <c r="AJ45" i="3" s="1"/>
  <c r="AI53" i="3"/>
  <c r="AJ53" i="3" s="1"/>
  <c r="AI54" i="3"/>
  <c r="AJ54" i="3" s="1"/>
  <c r="AI39" i="3"/>
  <c r="AJ39" i="3" s="1"/>
  <c r="AI42" i="3"/>
  <c r="AJ42" i="3" s="1"/>
  <c r="AI36" i="3"/>
  <c r="AJ36" i="3" s="1"/>
  <c r="AI38" i="3"/>
  <c r="AJ38" i="3" s="1"/>
  <c r="AI37" i="3"/>
  <c r="AJ37" i="3" s="1"/>
  <c r="AI43" i="3"/>
  <c r="AJ43" i="3" s="1"/>
  <c r="AI47" i="3"/>
  <c r="AJ47" i="3" s="1"/>
  <c r="AI48" i="3"/>
  <c r="AJ48" i="3" s="1"/>
  <c r="AI51" i="3"/>
  <c r="AJ51" i="3" s="1"/>
  <c r="AI44" i="3"/>
  <c r="AJ44" i="3" s="1"/>
  <c r="AI46" i="3"/>
  <c r="AJ46" i="3" s="1"/>
  <c r="AI50" i="3"/>
  <c r="AJ50" i="3" s="1"/>
  <c r="AI49" i="3"/>
  <c r="AJ49" i="3" s="1"/>
  <c r="AI55" i="3"/>
  <c r="AJ55" i="3" s="1"/>
  <c r="AI57" i="3"/>
  <c r="AJ57" i="3" s="1"/>
  <c r="AI52" i="3"/>
  <c r="AJ52" i="3" s="1"/>
  <c r="AI86" i="3"/>
  <c r="AJ86" i="3" s="1"/>
  <c r="AI82" i="3"/>
  <c r="AJ82" i="3" s="1"/>
  <c r="AI93" i="3"/>
  <c r="AJ93" i="3" s="1"/>
  <c r="AI65" i="3"/>
  <c r="AJ65" i="3" s="1"/>
  <c r="AI81" i="3"/>
  <c r="AJ81" i="3" s="1"/>
  <c r="AI89" i="3"/>
  <c r="AJ89" i="3" s="1"/>
  <c r="AI66" i="3"/>
  <c r="AJ66" i="3" s="1"/>
  <c r="AI61" i="3"/>
  <c r="AJ61" i="3" s="1"/>
  <c r="AI73" i="6"/>
  <c r="AJ73" i="6" s="1"/>
  <c r="AI52" i="6"/>
  <c r="AJ52" i="6" s="1"/>
  <c r="AI51" i="6"/>
  <c r="AJ51" i="6" s="1"/>
  <c r="AI53" i="6"/>
  <c r="AJ53" i="6" s="1"/>
  <c r="AI41" i="6"/>
  <c r="AJ41" i="6" s="1"/>
  <c r="AI43" i="6"/>
  <c r="AJ43" i="6" s="1"/>
  <c r="AI44" i="6"/>
  <c r="AJ44" i="6" s="1"/>
  <c r="AI55" i="6"/>
  <c r="AJ55" i="6" s="1"/>
  <c r="AI45" i="6"/>
  <c r="AJ45" i="6" s="1"/>
  <c r="AI56" i="6"/>
  <c r="AJ56" i="6" s="1"/>
  <c r="AI46" i="6"/>
  <c r="AJ46" i="6" s="1"/>
  <c r="AI36" i="6"/>
  <c r="AJ36" i="6" s="1"/>
  <c r="AI49" i="6"/>
  <c r="AJ49" i="6" s="1"/>
  <c r="AI39" i="6"/>
  <c r="AJ39" i="6" s="1"/>
  <c r="AI50" i="6"/>
  <c r="AJ50" i="6" s="1"/>
  <c r="AI40" i="6"/>
  <c r="AJ40" i="6" s="1"/>
  <c r="AI48" i="6"/>
  <c r="AJ48" i="6" s="1"/>
  <c r="AI37" i="6"/>
  <c r="AJ37" i="6" s="1"/>
  <c r="AI42" i="6"/>
  <c r="AJ42" i="6" s="1"/>
  <c r="AI58" i="6"/>
  <c r="AJ58" i="6" s="1"/>
  <c r="AI59" i="6"/>
  <c r="AJ59" i="6" s="1"/>
  <c r="AI54" i="6"/>
  <c r="AJ54" i="6" s="1"/>
  <c r="AI60" i="6"/>
  <c r="AJ60" i="6" s="1"/>
  <c r="AI47" i="6"/>
  <c r="AJ47" i="6" s="1"/>
  <c r="AI57" i="6"/>
  <c r="AJ57" i="6" s="1"/>
  <c r="AI38" i="6"/>
  <c r="AJ38" i="6" s="1"/>
  <c r="AI79" i="7"/>
  <c r="AJ79" i="7" s="1"/>
  <c r="AI67" i="7"/>
  <c r="AJ67" i="7" s="1"/>
  <c r="AI71" i="7"/>
  <c r="AJ71" i="7" s="1"/>
  <c r="AI80" i="5"/>
  <c r="AJ80" i="5" s="1"/>
  <c r="AI83" i="5"/>
  <c r="AJ83" i="5" s="1"/>
  <c r="AI84" i="5"/>
  <c r="AJ84" i="5" s="1"/>
  <c r="AI69" i="5"/>
  <c r="AJ69" i="5" s="1"/>
  <c r="AI79" i="5"/>
  <c r="AJ79" i="5" s="1"/>
  <c r="AI71" i="5"/>
  <c r="AJ71" i="5" s="1"/>
  <c r="AI63" i="5"/>
  <c r="AJ63" i="5" s="1"/>
  <c r="AI73" i="5"/>
  <c r="AJ73" i="5" s="1"/>
  <c r="AI81" i="5"/>
  <c r="AJ81" i="5" s="1"/>
  <c r="AI64" i="5"/>
  <c r="AJ64" i="5" s="1"/>
  <c r="AI85" i="5"/>
  <c r="AJ85" i="5" s="1"/>
  <c r="AI62" i="5"/>
  <c r="AJ62" i="5" s="1"/>
  <c r="AI74" i="5"/>
  <c r="AJ74" i="5" s="1"/>
  <c r="AI76" i="5"/>
  <c r="AJ76" i="5" s="1"/>
  <c r="AI68" i="3"/>
  <c r="AJ68" i="3" s="1"/>
  <c r="AI94" i="3"/>
  <c r="AJ94" i="3" s="1"/>
  <c r="AI71" i="3"/>
  <c r="AJ71" i="3" s="1"/>
  <c r="AI73" i="3"/>
  <c r="AJ73" i="3" s="1"/>
  <c r="AI63" i="3"/>
  <c r="AJ63" i="3" s="1"/>
  <c r="AI64" i="3"/>
  <c r="AJ64" i="3" s="1"/>
  <c r="AI91" i="3"/>
  <c r="AJ91" i="3" s="1"/>
  <c r="AI70" i="3"/>
  <c r="AJ70" i="3" s="1"/>
  <c r="AI69" i="3"/>
  <c r="AJ69" i="3" s="1"/>
  <c r="AI90" i="3"/>
  <c r="AJ90" i="3" s="1"/>
  <c r="AI75" i="3"/>
  <c r="AJ75" i="3" s="1"/>
  <c r="AI92" i="3"/>
  <c r="AJ92" i="3" s="1"/>
  <c r="AI62" i="3"/>
  <c r="AJ62" i="3" s="1"/>
  <c r="AI77" i="3"/>
  <c r="AJ77" i="3" s="1"/>
  <c r="AI87" i="3"/>
  <c r="AJ87" i="3" s="1"/>
  <c r="AI65" i="6"/>
  <c r="AJ65" i="6" s="1"/>
  <c r="AI68" i="6"/>
  <c r="AJ68" i="6" s="1"/>
  <c r="AI72" i="6"/>
  <c r="AJ72" i="6" s="1"/>
  <c r="AI71" i="6"/>
  <c r="AJ71" i="6" s="1"/>
  <c r="AI101" i="6"/>
  <c r="AJ101" i="6" s="1"/>
  <c r="AI84" i="6"/>
  <c r="AJ84" i="6" s="1"/>
  <c r="AI63" i="6"/>
  <c r="AJ63" i="6" s="1"/>
  <c r="AI78" i="6"/>
  <c r="AJ78" i="6" s="1"/>
  <c r="AI88" i="6"/>
  <c r="AJ88" i="6" s="1"/>
  <c r="AI67" i="6"/>
  <c r="AJ67" i="6" s="1"/>
  <c r="AI90" i="6"/>
  <c r="AJ90" i="6" s="1"/>
  <c r="AI89" i="6"/>
  <c r="AJ89" i="6" s="1"/>
  <c r="AI75" i="6"/>
  <c r="AJ75" i="6" s="1"/>
  <c r="AI74" i="6"/>
  <c r="AJ74" i="6" s="1"/>
  <c r="AI97" i="6"/>
  <c r="AJ97" i="6" s="1"/>
  <c r="AI94" i="6"/>
  <c r="AJ94" i="6" s="1"/>
  <c r="AD107" i="6"/>
  <c r="AH107" i="6" s="1"/>
  <c r="AI99" i="6"/>
  <c r="AJ99" i="6" s="1"/>
  <c r="AI92" i="6"/>
  <c r="AJ92" i="6" s="1"/>
  <c r="AI91" i="6"/>
  <c r="AJ91" i="6" s="1"/>
  <c r="AI66" i="6"/>
  <c r="AJ66" i="6" s="1"/>
  <c r="AI61" i="6"/>
  <c r="AJ61" i="6" s="1"/>
  <c r="AI95" i="6"/>
  <c r="AJ95" i="6" s="1"/>
  <c r="AI77" i="6"/>
  <c r="AJ77" i="6" s="1"/>
  <c r="AI85" i="6"/>
  <c r="AJ85" i="6" s="1"/>
  <c r="AI100" i="6"/>
  <c r="AJ100" i="6" s="1"/>
  <c r="AI87" i="6"/>
  <c r="AJ87" i="6" s="1"/>
  <c r="AI70" i="6"/>
  <c r="AJ70" i="6" s="1"/>
  <c r="AI76" i="6"/>
  <c r="AJ76" i="6" s="1"/>
  <c r="AI80" i="6"/>
  <c r="AJ80" i="6" s="1"/>
  <c r="AI82" i="6"/>
  <c r="AJ82" i="6" s="1"/>
  <c r="AI62" i="6"/>
  <c r="AJ62" i="6" s="1"/>
  <c r="AI81" i="6"/>
  <c r="AJ81" i="6" s="1"/>
  <c r="AI83" i="6"/>
  <c r="AJ83" i="6" s="1"/>
  <c r="AI64" i="6"/>
  <c r="AJ64" i="6" s="1"/>
  <c r="AI96" i="6"/>
  <c r="AJ96" i="6" s="1"/>
  <c r="AI79" i="6"/>
  <c r="AJ79" i="6" s="1"/>
  <c r="AI86" i="6"/>
  <c r="AJ86" i="6" s="1"/>
  <c r="AI98" i="6"/>
  <c r="AJ98" i="6" s="1"/>
  <c r="AI69" i="6"/>
  <c r="AJ69" i="6" s="1"/>
  <c r="AI93" i="6"/>
  <c r="AJ93" i="6" s="1"/>
  <c r="AI86" i="5"/>
  <c r="AJ86" i="5" s="1"/>
  <c r="AD87" i="5"/>
  <c r="AH87" i="5" s="1"/>
  <c r="AE88" i="5" s="1"/>
  <c r="AF88" i="5" s="1"/>
  <c r="AH88" i="5" s="1"/>
  <c r="AI90" i="4"/>
  <c r="AJ90" i="4" s="1"/>
  <c r="AI86" i="4"/>
  <c r="AJ86" i="4" s="1"/>
  <c r="AI91" i="4"/>
  <c r="AJ91" i="4" s="1"/>
  <c r="AI85" i="4"/>
  <c r="AJ85" i="4" s="1"/>
  <c r="AI87" i="4"/>
  <c r="AJ87" i="4" s="1"/>
  <c r="AI84" i="4"/>
  <c r="AJ84" i="4" s="1"/>
  <c r="AI89" i="4"/>
  <c r="AJ89" i="4" s="1"/>
  <c r="AI88" i="4"/>
  <c r="AJ88" i="4" s="1"/>
  <c r="AI73" i="8"/>
  <c r="AJ73" i="8" s="1"/>
  <c r="Z74" i="8"/>
  <c r="AA74" i="8" s="1"/>
  <c r="AI66" i="8"/>
  <c r="AJ66" i="8" s="1"/>
  <c r="AI69" i="8"/>
  <c r="AJ69" i="8" s="1"/>
  <c r="AI65" i="8"/>
  <c r="AJ65" i="8" s="1"/>
  <c r="AI71" i="8"/>
  <c r="AJ71" i="8" s="1"/>
  <c r="AI63" i="8"/>
  <c r="AJ63" i="8" s="1"/>
  <c r="AI74" i="8"/>
  <c r="AJ74" i="8" s="1"/>
  <c r="AI61" i="8"/>
  <c r="AJ61" i="8" s="1"/>
  <c r="AI75" i="8"/>
  <c r="AJ75" i="8" s="1"/>
  <c r="AI70" i="8"/>
  <c r="AJ70" i="8" s="1"/>
  <c r="Z61" i="8"/>
  <c r="AA61" i="8" s="1"/>
  <c r="AI72" i="8"/>
  <c r="AJ72" i="8" s="1"/>
  <c r="AI68" i="8"/>
  <c r="AJ68" i="8" s="1"/>
  <c r="AI62" i="8"/>
  <c r="AJ62" i="8" s="1"/>
  <c r="Z69" i="8"/>
  <c r="AA69" i="8" s="1"/>
  <c r="Z62" i="8"/>
  <c r="AA62" i="8" s="1"/>
  <c r="AI67" i="8"/>
  <c r="AJ67" i="8" s="1"/>
  <c r="Z65" i="8"/>
  <c r="AA65" i="8" s="1"/>
  <c r="AI64" i="8"/>
  <c r="AJ64" i="8" s="1"/>
  <c r="Z64" i="8"/>
  <c r="AA64" i="8" s="1"/>
  <c r="Z63" i="8"/>
  <c r="AA63" i="8" s="1"/>
  <c r="AG112" i="1"/>
  <c r="AG132" i="1"/>
  <c r="AG113" i="1"/>
  <c r="AG133" i="1"/>
  <c r="AG114" i="1"/>
  <c r="AG134" i="1"/>
  <c r="AG115" i="1"/>
  <c r="AG135" i="1"/>
  <c r="AG116" i="1"/>
  <c r="AG136" i="1"/>
  <c r="AG117" i="1"/>
  <c r="AG102" i="1"/>
  <c r="AG118" i="1"/>
  <c r="AG119" i="1"/>
  <c r="AG120" i="1"/>
  <c r="AG121" i="1"/>
  <c r="AG122" i="1"/>
  <c r="AG103" i="1"/>
  <c r="AG123" i="1"/>
  <c r="AG104" i="1"/>
  <c r="AG124" i="1"/>
  <c r="AG105" i="1"/>
  <c r="AG125" i="1"/>
  <c r="AG106" i="1"/>
  <c r="AG126" i="1"/>
  <c r="AG107" i="1"/>
  <c r="AG127" i="1"/>
  <c r="AG108" i="1"/>
  <c r="AG128" i="1"/>
  <c r="AG109" i="1"/>
  <c r="AG129" i="1"/>
  <c r="AG131" i="1"/>
  <c r="AG110" i="1"/>
  <c r="AG130" i="1"/>
  <c r="AG111" i="1"/>
  <c r="X122" i="1"/>
  <c r="X103" i="1"/>
  <c r="X123" i="1"/>
  <c r="X104" i="1"/>
  <c r="X124" i="1"/>
  <c r="X105" i="1"/>
  <c r="X125" i="1"/>
  <c r="X106" i="1"/>
  <c r="X126" i="1"/>
  <c r="X107" i="1"/>
  <c r="X127" i="1"/>
  <c r="X108" i="1"/>
  <c r="X128" i="1"/>
  <c r="X109" i="1"/>
  <c r="X129" i="1"/>
  <c r="X121" i="1"/>
  <c r="X110" i="1"/>
  <c r="X130" i="1"/>
  <c r="X111" i="1"/>
  <c r="X131" i="1"/>
  <c r="X112" i="1"/>
  <c r="X132" i="1"/>
  <c r="X113" i="1"/>
  <c r="X133" i="1"/>
  <c r="X114" i="1"/>
  <c r="X134" i="1"/>
  <c r="X115" i="1"/>
  <c r="X135" i="1"/>
  <c r="X116" i="1"/>
  <c r="X136" i="1"/>
  <c r="X117" i="1"/>
  <c r="X102" i="1"/>
  <c r="X118" i="1"/>
  <c r="X119" i="1"/>
  <c r="X120" i="1"/>
  <c r="M70" i="1"/>
  <c r="O70" i="1" s="1"/>
  <c r="F70" i="1"/>
  <c r="H70" i="1" s="1"/>
  <c r="I70" i="1" s="1"/>
  <c r="P70" i="1"/>
  <c r="Q70" i="1" s="1"/>
  <c r="R70" i="1" s="1"/>
  <c r="J70" i="1"/>
  <c r="K70" i="1" s="1"/>
  <c r="L70" i="1" s="1"/>
  <c r="E37" i="1"/>
  <c r="X37" i="1" s="1"/>
  <c r="E38" i="1"/>
  <c r="X38" i="1" s="1"/>
  <c r="E39" i="1"/>
  <c r="X39" i="1" s="1"/>
  <c r="E40" i="1"/>
  <c r="X40" i="1" s="1"/>
  <c r="E41" i="1"/>
  <c r="X41" i="1" s="1"/>
  <c r="E42" i="1"/>
  <c r="X42" i="1" s="1"/>
  <c r="E43" i="1"/>
  <c r="X43" i="1" s="1"/>
  <c r="E44" i="1"/>
  <c r="X44" i="1" s="1"/>
  <c r="E45" i="1"/>
  <c r="X45" i="1" s="1"/>
  <c r="E46" i="1"/>
  <c r="X46" i="1" s="1"/>
  <c r="E47" i="1"/>
  <c r="X47" i="1" s="1"/>
  <c r="E48" i="1"/>
  <c r="X48" i="1" s="1"/>
  <c r="E49" i="1"/>
  <c r="X49" i="1" s="1"/>
  <c r="E50" i="1"/>
  <c r="X50" i="1" s="1"/>
  <c r="E51" i="1"/>
  <c r="X51" i="1" s="1"/>
  <c r="E52" i="1"/>
  <c r="X52" i="1" s="1"/>
  <c r="E53" i="1"/>
  <c r="X53" i="1" s="1"/>
  <c r="E54" i="1"/>
  <c r="X54" i="1" s="1"/>
  <c r="E55" i="1"/>
  <c r="X55" i="1" s="1"/>
  <c r="E56" i="1"/>
  <c r="X56" i="1" s="1"/>
  <c r="E57" i="1"/>
  <c r="X57" i="1" s="1"/>
  <c r="E58" i="1"/>
  <c r="X58" i="1" s="1"/>
  <c r="E59" i="1"/>
  <c r="X59" i="1" s="1"/>
  <c r="E60" i="1"/>
  <c r="X60" i="1" s="1"/>
  <c r="E61" i="1"/>
  <c r="X61" i="1" s="1"/>
  <c r="E62" i="1"/>
  <c r="X62" i="1" s="1"/>
  <c r="E63" i="1"/>
  <c r="X63" i="1" s="1"/>
  <c r="E64" i="1"/>
  <c r="X64" i="1" s="1"/>
  <c r="E65" i="1"/>
  <c r="X65" i="1" s="1"/>
  <c r="E66" i="1"/>
  <c r="X66" i="1" s="1"/>
  <c r="E67" i="1"/>
  <c r="X67" i="1" s="1"/>
  <c r="E68" i="1"/>
  <c r="X68" i="1" s="1"/>
  <c r="E69" i="1"/>
  <c r="X69" i="1" s="1"/>
  <c r="E70" i="1"/>
  <c r="X70" i="1" s="1"/>
  <c r="E71" i="1"/>
  <c r="X71" i="1" s="1"/>
  <c r="E72" i="1"/>
  <c r="X72" i="1" s="1"/>
  <c r="E73" i="1"/>
  <c r="X73" i="1" s="1"/>
  <c r="E74" i="1"/>
  <c r="X74" i="1" s="1"/>
  <c r="E75" i="1"/>
  <c r="X75" i="1" s="1"/>
  <c r="E76" i="1"/>
  <c r="X76" i="1" s="1"/>
  <c r="E77" i="1"/>
  <c r="X77" i="1" s="1"/>
  <c r="E78" i="1"/>
  <c r="X78" i="1" s="1"/>
  <c r="E79" i="1"/>
  <c r="X79" i="1" s="1"/>
  <c r="E80" i="1"/>
  <c r="X80" i="1" s="1"/>
  <c r="E81" i="1"/>
  <c r="X81" i="1" s="1"/>
  <c r="E82" i="1"/>
  <c r="X82" i="1" s="1"/>
  <c r="E83" i="1"/>
  <c r="X83" i="1" s="1"/>
  <c r="E84" i="1"/>
  <c r="X84" i="1" s="1"/>
  <c r="E85" i="1"/>
  <c r="X85" i="1" s="1"/>
  <c r="E86" i="1"/>
  <c r="X86" i="1" s="1"/>
  <c r="E87" i="1"/>
  <c r="X87" i="1" s="1"/>
  <c r="E88" i="1"/>
  <c r="X88" i="1" s="1"/>
  <c r="E89" i="1"/>
  <c r="X89" i="1" s="1"/>
  <c r="E90" i="1"/>
  <c r="X90" i="1" s="1"/>
  <c r="E91" i="1"/>
  <c r="X91" i="1" s="1"/>
  <c r="E92" i="1"/>
  <c r="X92" i="1" s="1"/>
  <c r="E93" i="1"/>
  <c r="X93" i="1" s="1"/>
  <c r="E94" i="1"/>
  <c r="X94" i="1" s="1"/>
  <c r="E95" i="1"/>
  <c r="X95" i="1" s="1"/>
  <c r="E96" i="1"/>
  <c r="X96" i="1" s="1"/>
  <c r="E97" i="1"/>
  <c r="X97" i="1" s="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36" i="1"/>
  <c r="D36" i="1"/>
  <c r="AC36" i="1" s="1"/>
  <c r="D37" i="1"/>
  <c r="AC37" i="1" s="1"/>
  <c r="D38" i="1"/>
  <c r="AC38" i="1" s="1"/>
  <c r="D39" i="1"/>
  <c r="AC39" i="1" s="1"/>
  <c r="D40" i="1"/>
  <c r="AC40" i="1" s="1"/>
  <c r="D41" i="1"/>
  <c r="AC41" i="1" s="1"/>
  <c r="D42" i="1"/>
  <c r="AC42" i="1" s="1"/>
  <c r="D43" i="1"/>
  <c r="AC43" i="1" s="1"/>
  <c r="D44" i="1"/>
  <c r="AC44" i="1" s="1"/>
  <c r="D45" i="1"/>
  <c r="AC45" i="1" s="1"/>
  <c r="D46" i="1"/>
  <c r="AC46" i="1" s="1"/>
  <c r="D47" i="1"/>
  <c r="AC47" i="1" s="1"/>
  <c r="D48" i="1"/>
  <c r="AC48" i="1" s="1"/>
  <c r="D49" i="1"/>
  <c r="AC49" i="1" s="1"/>
  <c r="D50" i="1"/>
  <c r="AC50" i="1" s="1"/>
  <c r="D51" i="1"/>
  <c r="AC51" i="1" s="1"/>
  <c r="D52" i="1"/>
  <c r="AC52" i="1" s="1"/>
  <c r="D53" i="1"/>
  <c r="AC53" i="1" s="1"/>
  <c r="D54" i="1"/>
  <c r="AC54" i="1" s="1"/>
  <c r="D55" i="1"/>
  <c r="AC55" i="1" s="1"/>
  <c r="D56" i="1"/>
  <c r="AC56" i="1" s="1"/>
  <c r="D57" i="1"/>
  <c r="AC57" i="1" s="1"/>
  <c r="D58" i="1"/>
  <c r="AC58" i="1" s="1"/>
  <c r="D59" i="1"/>
  <c r="AC59" i="1" s="1"/>
  <c r="D60" i="1"/>
  <c r="AC60" i="1" s="1"/>
  <c r="D61" i="1"/>
  <c r="AC61" i="1" s="1"/>
  <c r="D62" i="1"/>
  <c r="AC62" i="1" s="1"/>
  <c r="D63" i="1"/>
  <c r="AC63" i="1" s="1"/>
  <c r="D64" i="1"/>
  <c r="AC64" i="1" s="1"/>
  <c r="D65" i="1"/>
  <c r="AC65" i="1" s="1"/>
  <c r="D66" i="1"/>
  <c r="AC66" i="1" s="1"/>
  <c r="D67" i="1"/>
  <c r="AC67" i="1" s="1"/>
  <c r="D68" i="1"/>
  <c r="AC68" i="1" s="1"/>
  <c r="D69" i="1"/>
  <c r="AC69" i="1" s="1"/>
  <c r="D71" i="1"/>
  <c r="AC71" i="1" s="1"/>
  <c r="D72" i="1"/>
  <c r="AC72" i="1" s="1"/>
  <c r="D73" i="1"/>
  <c r="AC73" i="1" s="1"/>
  <c r="D74" i="1"/>
  <c r="AC74" i="1" s="1"/>
  <c r="D75" i="1"/>
  <c r="AC75" i="1" s="1"/>
  <c r="D76" i="1"/>
  <c r="AC76" i="1" s="1"/>
  <c r="D77" i="1"/>
  <c r="AC77" i="1" s="1"/>
  <c r="D78" i="1"/>
  <c r="AC78" i="1" s="1"/>
  <c r="D79" i="1"/>
  <c r="AC79" i="1" s="1"/>
  <c r="D80" i="1"/>
  <c r="AC80" i="1" s="1"/>
  <c r="D81" i="1"/>
  <c r="AC81" i="1" s="1"/>
  <c r="D82" i="1"/>
  <c r="AC82" i="1" s="1"/>
  <c r="D83" i="1"/>
  <c r="AC83" i="1" s="1"/>
  <c r="D84" i="1"/>
  <c r="AC84" i="1" s="1"/>
  <c r="D85" i="1"/>
  <c r="AC85" i="1" s="1"/>
  <c r="D86" i="1"/>
  <c r="AC86" i="1" s="1"/>
  <c r="D87" i="1"/>
  <c r="AC87" i="1" s="1"/>
  <c r="D88" i="1"/>
  <c r="AC88" i="1" s="1"/>
  <c r="D89" i="1"/>
  <c r="AC89" i="1" s="1"/>
  <c r="D90" i="1"/>
  <c r="AC90" i="1" s="1"/>
  <c r="D91" i="1"/>
  <c r="AC91" i="1" s="1"/>
  <c r="D92" i="1"/>
  <c r="AC92" i="1" s="1"/>
  <c r="D93" i="1"/>
  <c r="AC93" i="1" s="1"/>
  <c r="D94" i="1"/>
  <c r="AC94" i="1" s="1"/>
  <c r="D95" i="1"/>
  <c r="AC95" i="1" s="1"/>
  <c r="D96" i="1"/>
  <c r="AC96" i="1" s="1"/>
  <c r="D97" i="1"/>
  <c r="AC97" i="1" s="1"/>
  <c r="D98" i="1"/>
  <c r="AC98" i="1" s="1"/>
  <c r="D99" i="1"/>
  <c r="AC99" i="1" s="1"/>
  <c r="D100" i="1"/>
  <c r="AC100" i="1" s="1"/>
  <c r="D101" i="1"/>
  <c r="AC101" i="1" s="1"/>
  <c r="D102" i="1"/>
  <c r="AC102" i="1" s="1"/>
  <c r="D103" i="1"/>
  <c r="AC103" i="1" s="1"/>
  <c r="D104" i="1"/>
  <c r="AC104" i="1" s="1"/>
  <c r="D105" i="1"/>
  <c r="AC105" i="1" s="1"/>
  <c r="D106" i="1"/>
  <c r="AC106" i="1" s="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C80" i="1"/>
  <c r="T80" i="1" s="1"/>
  <c r="C36" i="1"/>
  <c r="T36" i="1" s="1"/>
  <c r="C37" i="1"/>
  <c r="T37" i="1" s="1"/>
  <c r="C38" i="1"/>
  <c r="T38" i="1" s="1"/>
  <c r="C39" i="1"/>
  <c r="T39" i="1" s="1"/>
  <c r="C40" i="1"/>
  <c r="T40" i="1" s="1"/>
  <c r="C41" i="1"/>
  <c r="T41" i="1" s="1"/>
  <c r="C42" i="1"/>
  <c r="T42" i="1" s="1"/>
  <c r="C43" i="1"/>
  <c r="T43" i="1" s="1"/>
  <c r="C44" i="1"/>
  <c r="T44" i="1" s="1"/>
  <c r="C45" i="1"/>
  <c r="T45" i="1" s="1"/>
  <c r="C46" i="1"/>
  <c r="T46" i="1" s="1"/>
  <c r="C47" i="1"/>
  <c r="T47" i="1" s="1"/>
  <c r="C48" i="1"/>
  <c r="T48" i="1" s="1"/>
  <c r="C49" i="1"/>
  <c r="T49" i="1" s="1"/>
  <c r="C50" i="1"/>
  <c r="T50" i="1" s="1"/>
  <c r="C51" i="1"/>
  <c r="T51" i="1" s="1"/>
  <c r="C52" i="1"/>
  <c r="T52" i="1" s="1"/>
  <c r="C53" i="1"/>
  <c r="T53" i="1" s="1"/>
  <c r="C54" i="1"/>
  <c r="T54" i="1" s="1"/>
  <c r="C55" i="1"/>
  <c r="T55" i="1" s="1"/>
  <c r="C56" i="1"/>
  <c r="T56" i="1" s="1"/>
  <c r="C57" i="1"/>
  <c r="T57" i="1" s="1"/>
  <c r="C58" i="1"/>
  <c r="T58" i="1" s="1"/>
  <c r="C59" i="1"/>
  <c r="T59" i="1" s="1"/>
  <c r="C60" i="1"/>
  <c r="T60" i="1" s="1"/>
  <c r="C61" i="1"/>
  <c r="T61" i="1" s="1"/>
  <c r="C62" i="1"/>
  <c r="T62" i="1" s="1"/>
  <c r="C63" i="1"/>
  <c r="T63" i="1" s="1"/>
  <c r="C64" i="1"/>
  <c r="T64" i="1" s="1"/>
  <c r="C65" i="1"/>
  <c r="T65" i="1" s="1"/>
  <c r="C66" i="1"/>
  <c r="T66" i="1" s="1"/>
  <c r="C67" i="1"/>
  <c r="T67" i="1" s="1"/>
  <c r="C68" i="1"/>
  <c r="T68" i="1" s="1"/>
  <c r="C69" i="1"/>
  <c r="T69" i="1" s="1"/>
  <c r="C71" i="1"/>
  <c r="T71" i="1" s="1"/>
  <c r="C72" i="1"/>
  <c r="T72" i="1" s="1"/>
  <c r="C73" i="1"/>
  <c r="T73" i="1" s="1"/>
  <c r="C74" i="1"/>
  <c r="T74" i="1" s="1"/>
  <c r="C75" i="1"/>
  <c r="T75" i="1" s="1"/>
  <c r="C76" i="1"/>
  <c r="T76" i="1" s="1"/>
  <c r="C77" i="1"/>
  <c r="T77" i="1" s="1"/>
  <c r="C78" i="1"/>
  <c r="T78" i="1" s="1"/>
  <c r="C79" i="1"/>
  <c r="T79" i="1" s="1"/>
  <c r="C82" i="1"/>
  <c r="T82" i="1" s="1"/>
  <c r="C83" i="1"/>
  <c r="T83" i="1" s="1"/>
  <c r="C84" i="1"/>
  <c r="T84" i="1" s="1"/>
  <c r="C85" i="1"/>
  <c r="T85" i="1" s="1"/>
  <c r="C86" i="1"/>
  <c r="T86" i="1" s="1"/>
  <c r="C87" i="1"/>
  <c r="T87" i="1" s="1"/>
  <c r="C88" i="1"/>
  <c r="T88" i="1" s="1"/>
  <c r="C89" i="1"/>
  <c r="T89" i="1" s="1"/>
  <c r="C90" i="1"/>
  <c r="T90" i="1" s="1"/>
  <c r="C91" i="1"/>
  <c r="T91" i="1" s="1"/>
  <c r="C92" i="1"/>
  <c r="T92" i="1" s="1"/>
  <c r="C93" i="1"/>
  <c r="T93" i="1" s="1"/>
  <c r="C94" i="1"/>
  <c r="T94" i="1" s="1"/>
  <c r="C95" i="1"/>
  <c r="T95" i="1" s="1"/>
  <c r="C96" i="1"/>
  <c r="T96" i="1" s="1"/>
  <c r="C97" i="1"/>
  <c r="T97" i="1" s="1"/>
  <c r="C98" i="1"/>
  <c r="T98" i="1" s="1"/>
  <c r="C99" i="1"/>
  <c r="T99" i="1" s="1"/>
  <c r="C100" i="1"/>
  <c r="T100" i="1" s="1"/>
  <c r="C101" i="1"/>
  <c r="T101" i="1" s="1"/>
  <c r="C102" i="1"/>
  <c r="C103" i="1"/>
  <c r="C104" i="1"/>
  <c r="C105" i="1"/>
  <c r="C106" i="1"/>
  <c r="C107" i="1"/>
  <c r="P107" i="1" s="1"/>
  <c r="Q107" i="1" s="1"/>
  <c r="R107" i="1" s="1"/>
  <c r="C108" i="1"/>
  <c r="P108" i="1" s="1"/>
  <c r="Q108" i="1" s="1"/>
  <c r="R108" i="1" s="1"/>
  <c r="C109" i="1"/>
  <c r="P109" i="1" s="1"/>
  <c r="Q109" i="1" s="1"/>
  <c r="R109" i="1" s="1"/>
  <c r="C110" i="1"/>
  <c r="P110" i="1" s="1"/>
  <c r="Q110" i="1" s="1"/>
  <c r="R110" i="1" s="1"/>
  <c r="C111" i="1"/>
  <c r="P111" i="1" s="1"/>
  <c r="Q111" i="1" s="1"/>
  <c r="R111" i="1" s="1"/>
  <c r="C112" i="1"/>
  <c r="P112" i="1" s="1"/>
  <c r="Q112" i="1" s="1"/>
  <c r="R112" i="1" s="1"/>
  <c r="C113" i="1"/>
  <c r="P113" i="1" s="1"/>
  <c r="Q113" i="1" s="1"/>
  <c r="R113" i="1" s="1"/>
  <c r="C114" i="1"/>
  <c r="P114" i="1" s="1"/>
  <c r="Q114" i="1" s="1"/>
  <c r="R114" i="1" s="1"/>
  <c r="C115" i="1"/>
  <c r="P115" i="1" s="1"/>
  <c r="Q115" i="1" s="1"/>
  <c r="R115" i="1" s="1"/>
  <c r="C116" i="1"/>
  <c r="P116" i="1" s="1"/>
  <c r="Q116" i="1" s="1"/>
  <c r="R116" i="1" s="1"/>
  <c r="C117" i="1"/>
  <c r="P117" i="1" s="1"/>
  <c r="Q117" i="1" s="1"/>
  <c r="R117" i="1" s="1"/>
  <c r="C118" i="1"/>
  <c r="P118" i="1" s="1"/>
  <c r="Q118" i="1" s="1"/>
  <c r="R118" i="1" s="1"/>
  <c r="C119" i="1"/>
  <c r="P119" i="1" s="1"/>
  <c r="Q119" i="1" s="1"/>
  <c r="R119" i="1" s="1"/>
  <c r="C120" i="1"/>
  <c r="P120" i="1" s="1"/>
  <c r="Q120" i="1" s="1"/>
  <c r="R120" i="1" s="1"/>
  <c r="C121" i="1"/>
  <c r="P121" i="1" s="1"/>
  <c r="Q121" i="1" s="1"/>
  <c r="R121" i="1" s="1"/>
  <c r="C122" i="1"/>
  <c r="P122" i="1" s="1"/>
  <c r="Q122" i="1" s="1"/>
  <c r="R122" i="1" s="1"/>
  <c r="C123" i="1"/>
  <c r="P123" i="1" s="1"/>
  <c r="Q123" i="1" s="1"/>
  <c r="R123" i="1" s="1"/>
  <c r="C124" i="1"/>
  <c r="P124" i="1" s="1"/>
  <c r="Q124" i="1" s="1"/>
  <c r="R124" i="1" s="1"/>
  <c r="C125" i="1"/>
  <c r="P125" i="1" s="1"/>
  <c r="Q125" i="1" s="1"/>
  <c r="R125" i="1" s="1"/>
  <c r="C126" i="1"/>
  <c r="P126" i="1" s="1"/>
  <c r="Q126" i="1" s="1"/>
  <c r="R126" i="1" s="1"/>
  <c r="C127" i="1"/>
  <c r="P127" i="1" s="1"/>
  <c r="Q127" i="1" s="1"/>
  <c r="R127" i="1" s="1"/>
  <c r="C128" i="1"/>
  <c r="P128" i="1" s="1"/>
  <c r="Q128" i="1" s="1"/>
  <c r="R128" i="1" s="1"/>
  <c r="C129" i="1"/>
  <c r="P129" i="1" s="1"/>
  <c r="Q129" i="1" s="1"/>
  <c r="R129" i="1" s="1"/>
  <c r="C130" i="1"/>
  <c r="P130" i="1" s="1"/>
  <c r="Q130" i="1" s="1"/>
  <c r="R130" i="1" s="1"/>
  <c r="C131" i="1"/>
  <c r="P131" i="1" s="1"/>
  <c r="Q131" i="1" s="1"/>
  <c r="R131" i="1" s="1"/>
  <c r="C132" i="1"/>
  <c r="P132" i="1" s="1"/>
  <c r="Q132" i="1" s="1"/>
  <c r="R132" i="1" s="1"/>
  <c r="C133" i="1"/>
  <c r="P133" i="1" s="1"/>
  <c r="Q133" i="1" s="1"/>
  <c r="R133" i="1" s="1"/>
  <c r="C134" i="1"/>
  <c r="P134" i="1" s="1"/>
  <c r="Q134" i="1" s="1"/>
  <c r="R134" i="1" s="1"/>
  <c r="C135" i="1"/>
  <c r="P135" i="1" s="1"/>
  <c r="Q135" i="1" s="1"/>
  <c r="R135" i="1" s="1"/>
  <c r="C136" i="1"/>
  <c r="P136" i="1" s="1"/>
  <c r="Q136" i="1" s="1"/>
  <c r="R136" i="1" s="1"/>
  <c r="C81" i="1"/>
  <c r="T81" i="1" s="1"/>
  <c r="U81" i="7" l="1"/>
  <c r="U82" i="7"/>
  <c r="Y82" i="7" s="1"/>
  <c r="Z76" i="7"/>
  <c r="AA76" i="7" s="1"/>
  <c r="P104" i="1"/>
  <c r="Q104" i="1" s="1"/>
  <c r="R104" i="1" s="1"/>
  <c r="P105" i="1"/>
  <c r="Q105" i="1" s="1"/>
  <c r="R105" i="1" s="1"/>
  <c r="P103" i="1"/>
  <c r="Q103" i="1" s="1"/>
  <c r="R103" i="1" s="1"/>
  <c r="P106" i="1"/>
  <c r="Q106" i="1" s="1"/>
  <c r="R106" i="1" s="1"/>
  <c r="P102" i="1"/>
  <c r="Q102" i="1" s="1"/>
  <c r="R102" i="1" s="1"/>
  <c r="S70" i="1"/>
  <c r="AI96" i="3"/>
  <c r="AJ96" i="3" s="1"/>
  <c r="U97" i="3"/>
  <c r="Y97" i="3" s="1"/>
  <c r="Z96" i="3"/>
  <c r="AA96" i="3" s="1"/>
  <c r="AI87" i="5"/>
  <c r="AJ87" i="5" s="1"/>
  <c r="AD82" i="7"/>
  <c r="AH82" i="7" s="1"/>
  <c r="AI82" i="7" s="1"/>
  <c r="AJ82" i="7" s="1"/>
  <c r="U86" i="5"/>
  <c r="U87" i="5"/>
  <c r="Y87" i="5" s="1"/>
  <c r="M58" i="1"/>
  <c r="O58" i="1" s="1"/>
  <c r="F58" i="1"/>
  <c r="H58" i="1" s="1"/>
  <c r="I58" i="1" s="1"/>
  <c r="J58" i="1"/>
  <c r="K58" i="1" s="1"/>
  <c r="L58" i="1" s="1"/>
  <c r="P58" i="1"/>
  <c r="Q58" i="1" s="1"/>
  <c r="R58" i="1" s="1"/>
  <c r="J55" i="1"/>
  <c r="K55" i="1" s="1"/>
  <c r="L55" i="1" s="1"/>
  <c r="P55" i="1"/>
  <c r="Q55" i="1" s="1"/>
  <c r="R55" i="1" s="1"/>
  <c r="M55" i="1"/>
  <c r="O55" i="1" s="1"/>
  <c r="F55" i="1"/>
  <c r="H55" i="1" s="1"/>
  <c r="I55" i="1" s="1"/>
  <c r="F60" i="1"/>
  <c r="H60" i="1" s="1"/>
  <c r="I60" i="1" s="1"/>
  <c r="M60" i="1"/>
  <c r="O60" i="1" s="1"/>
  <c r="J60" i="1"/>
  <c r="K60" i="1" s="1"/>
  <c r="L60" i="1" s="1"/>
  <c r="P60" i="1"/>
  <c r="Q60" i="1" s="1"/>
  <c r="R60" i="1" s="1"/>
  <c r="M57" i="1"/>
  <c r="O57" i="1" s="1"/>
  <c r="F57" i="1"/>
  <c r="H57" i="1" s="1"/>
  <c r="I57" i="1" s="1"/>
  <c r="J57" i="1"/>
  <c r="K57" i="1" s="1"/>
  <c r="L57" i="1" s="1"/>
  <c r="P57" i="1"/>
  <c r="Q57" i="1" s="1"/>
  <c r="R57" i="1" s="1"/>
  <c r="M56" i="1"/>
  <c r="O56" i="1" s="1"/>
  <c r="F56" i="1"/>
  <c r="H56" i="1" s="1"/>
  <c r="I56" i="1" s="1"/>
  <c r="J56" i="1"/>
  <c r="K56" i="1" s="1"/>
  <c r="L56" i="1" s="1"/>
  <c r="P56" i="1"/>
  <c r="Q56" i="1" s="1"/>
  <c r="R56" i="1" s="1"/>
  <c r="J53" i="1"/>
  <c r="K53" i="1" s="1"/>
  <c r="L53" i="1" s="1"/>
  <c r="P53" i="1"/>
  <c r="Q53" i="1" s="1"/>
  <c r="R53" i="1" s="1"/>
  <c r="M53" i="1"/>
  <c r="O53" i="1" s="1"/>
  <c r="F53" i="1"/>
  <c r="H53" i="1" s="1"/>
  <c r="I53" i="1" s="1"/>
  <c r="J51" i="1"/>
  <c r="K51" i="1" s="1"/>
  <c r="L51" i="1" s="1"/>
  <c r="F51" i="1"/>
  <c r="H51" i="1" s="1"/>
  <c r="I51" i="1" s="1"/>
  <c r="P51" i="1"/>
  <c r="Q51" i="1" s="1"/>
  <c r="R51" i="1" s="1"/>
  <c r="M51" i="1"/>
  <c r="O51" i="1" s="1"/>
  <c r="M37" i="1"/>
  <c r="O37" i="1" s="1"/>
  <c r="F37" i="1"/>
  <c r="H37" i="1" s="1"/>
  <c r="I37" i="1" s="1"/>
  <c r="J37" i="1"/>
  <c r="K37" i="1" s="1"/>
  <c r="L37" i="1" s="1"/>
  <c r="P37" i="1"/>
  <c r="Q37" i="1" s="1"/>
  <c r="R37" i="1" s="1"/>
  <c r="M40" i="1"/>
  <c r="O40" i="1" s="1"/>
  <c r="F40" i="1"/>
  <c r="H40" i="1" s="1"/>
  <c r="I40" i="1" s="1"/>
  <c r="Z40" i="1"/>
  <c r="AA40" i="1" s="1"/>
  <c r="J40" i="1"/>
  <c r="K40" i="1" s="1"/>
  <c r="L40" i="1" s="1"/>
  <c r="P40" i="1"/>
  <c r="Q40" i="1" s="1"/>
  <c r="R40" i="1" s="1"/>
  <c r="J52" i="1"/>
  <c r="K52" i="1" s="1"/>
  <c r="L52" i="1" s="1"/>
  <c r="P52" i="1"/>
  <c r="Q52" i="1" s="1"/>
  <c r="R52" i="1" s="1"/>
  <c r="M52" i="1"/>
  <c r="O52" i="1" s="1"/>
  <c r="F52" i="1"/>
  <c r="H52" i="1" s="1"/>
  <c r="I52" i="1" s="1"/>
  <c r="J50" i="1"/>
  <c r="K50" i="1" s="1"/>
  <c r="L50" i="1" s="1"/>
  <c r="P50" i="1"/>
  <c r="Q50" i="1" s="1"/>
  <c r="R50" i="1" s="1"/>
  <c r="M50" i="1"/>
  <c r="O50" i="1" s="1"/>
  <c r="F50" i="1"/>
  <c r="H50" i="1" s="1"/>
  <c r="I50" i="1" s="1"/>
  <c r="J49" i="1"/>
  <c r="K49" i="1" s="1"/>
  <c r="L49" i="1" s="1"/>
  <c r="P49" i="1"/>
  <c r="Q49" i="1" s="1"/>
  <c r="R49" i="1" s="1"/>
  <c r="M49" i="1"/>
  <c r="O49" i="1" s="1"/>
  <c r="F49" i="1"/>
  <c r="H49" i="1" s="1"/>
  <c r="I49" i="1" s="1"/>
  <c r="Z54" i="1"/>
  <c r="AA54" i="1" s="1"/>
  <c r="F59" i="1"/>
  <c r="H59" i="1" s="1"/>
  <c r="I59" i="1" s="1"/>
  <c r="M59" i="1"/>
  <c r="O59" i="1" s="1"/>
  <c r="J59" i="1"/>
  <c r="K59" i="1" s="1"/>
  <c r="L59" i="1" s="1"/>
  <c r="P59" i="1"/>
  <c r="Q59" i="1" s="1"/>
  <c r="R59" i="1" s="1"/>
  <c r="J48" i="1"/>
  <c r="K48" i="1" s="1"/>
  <c r="L48" i="1" s="1"/>
  <c r="P48" i="1"/>
  <c r="Q48" i="1" s="1"/>
  <c r="R48" i="1" s="1"/>
  <c r="M48" i="1"/>
  <c r="O48" i="1" s="1"/>
  <c r="F48" i="1"/>
  <c r="H48" i="1" s="1"/>
  <c r="I48" i="1" s="1"/>
  <c r="M38" i="1"/>
  <c r="O38" i="1" s="1"/>
  <c r="F38" i="1"/>
  <c r="H38" i="1" s="1"/>
  <c r="I38" i="1" s="1"/>
  <c r="J38" i="1"/>
  <c r="K38" i="1" s="1"/>
  <c r="L38" i="1" s="1"/>
  <c r="P38" i="1"/>
  <c r="Q38" i="1" s="1"/>
  <c r="R38" i="1" s="1"/>
  <c r="J54" i="1"/>
  <c r="K54" i="1" s="1"/>
  <c r="L54" i="1" s="1"/>
  <c r="P54" i="1"/>
  <c r="Q54" i="1" s="1"/>
  <c r="R54" i="1" s="1"/>
  <c r="M54" i="1"/>
  <c r="O54" i="1" s="1"/>
  <c r="F54" i="1"/>
  <c r="H54" i="1" s="1"/>
  <c r="I54" i="1" s="1"/>
  <c r="J47" i="1"/>
  <c r="K47" i="1" s="1"/>
  <c r="L47" i="1" s="1"/>
  <c r="P47" i="1"/>
  <c r="Q47" i="1" s="1"/>
  <c r="R47" i="1" s="1"/>
  <c r="M47" i="1"/>
  <c r="O47" i="1" s="1"/>
  <c r="F47" i="1"/>
  <c r="H47" i="1" s="1"/>
  <c r="I47" i="1" s="1"/>
  <c r="Z47" i="1"/>
  <c r="AA47" i="1" s="1"/>
  <c r="J46" i="1"/>
  <c r="K46" i="1" s="1"/>
  <c r="L46" i="1" s="1"/>
  <c r="P46" i="1"/>
  <c r="Q46" i="1" s="1"/>
  <c r="R46" i="1" s="1"/>
  <c r="M46" i="1"/>
  <c r="O46" i="1" s="1"/>
  <c r="F46" i="1"/>
  <c r="H46" i="1" s="1"/>
  <c r="I46" i="1" s="1"/>
  <c r="M39" i="1"/>
  <c r="O39" i="1" s="1"/>
  <c r="F39" i="1"/>
  <c r="H39" i="1" s="1"/>
  <c r="I39" i="1" s="1"/>
  <c r="J39" i="1"/>
  <c r="K39" i="1" s="1"/>
  <c r="L39" i="1" s="1"/>
  <c r="P39" i="1"/>
  <c r="Q39" i="1" s="1"/>
  <c r="R39" i="1" s="1"/>
  <c r="M36" i="1"/>
  <c r="O36" i="1" s="1"/>
  <c r="F36" i="1"/>
  <c r="H36" i="1" s="1"/>
  <c r="I36" i="1" s="1"/>
  <c r="J36" i="1"/>
  <c r="K36" i="1" s="1"/>
  <c r="L36" i="1" s="1"/>
  <c r="P36" i="1"/>
  <c r="Q36" i="1" s="1"/>
  <c r="R36" i="1" s="1"/>
  <c r="P44" i="1"/>
  <c r="Q44" i="1" s="1"/>
  <c r="R44" i="1" s="1"/>
  <c r="M44" i="1"/>
  <c r="O44" i="1" s="1"/>
  <c r="F44" i="1"/>
  <c r="H44" i="1" s="1"/>
  <c r="I44" i="1" s="1"/>
  <c r="J44" i="1"/>
  <c r="K44" i="1" s="1"/>
  <c r="L44" i="1" s="1"/>
  <c r="P43" i="1"/>
  <c r="Q43" i="1" s="1"/>
  <c r="R43" i="1" s="1"/>
  <c r="F43" i="1"/>
  <c r="H43" i="1" s="1"/>
  <c r="I43" i="1" s="1"/>
  <c r="M43" i="1"/>
  <c r="O43" i="1" s="1"/>
  <c r="J43" i="1"/>
  <c r="K43" i="1" s="1"/>
  <c r="L43" i="1" s="1"/>
  <c r="P42" i="1"/>
  <c r="Q42" i="1" s="1"/>
  <c r="R42" i="1" s="1"/>
  <c r="M42" i="1"/>
  <c r="O42" i="1" s="1"/>
  <c r="F42" i="1"/>
  <c r="H42" i="1" s="1"/>
  <c r="I42" i="1" s="1"/>
  <c r="J42" i="1"/>
  <c r="K42" i="1" s="1"/>
  <c r="L42" i="1" s="1"/>
  <c r="P45" i="1"/>
  <c r="Q45" i="1" s="1"/>
  <c r="R45" i="1" s="1"/>
  <c r="J45" i="1"/>
  <c r="K45" i="1" s="1"/>
  <c r="L45" i="1" s="1"/>
  <c r="M45" i="1"/>
  <c r="O45" i="1" s="1"/>
  <c r="F45" i="1"/>
  <c r="H45" i="1" s="1"/>
  <c r="I45" i="1" s="1"/>
  <c r="P41" i="1"/>
  <c r="Q41" i="1" s="1"/>
  <c r="R41" i="1" s="1"/>
  <c r="M41" i="1"/>
  <c r="O41" i="1" s="1"/>
  <c r="F41" i="1"/>
  <c r="H41" i="1" s="1"/>
  <c r="I41" i="1" s="1"/>
  <c r="J41" i="1"/>
  <c r="K41" i="1" s="1"/>
  <c r="L41" i="1" s="1"/>
  <c r="U107" i="6"/>
  <c r="Y107" i="6" s="1"/>
  <c r="V108" i="6" s="1"/>
  <c r="AI76" i="8"/>
  <c r="AJ76" i="8" s="1"/>
  <c r="AD77" i="8"/>
  <c r="AH77" i="8" s="1"/>
  <c r="Z76" i="8"/>
  <c r="AA76" i="8" s="1"/>
  <c r="U77" i="8"/>
  <c r="Y77" i="8" s="1"/>
  <c r="U76" i="8"/>
  <c r="AE89" i="5"/>
  <c r="AF89" i="5" s="1"/>
  <c r="AH89" i="5" s="1"/>
  <c r="AI88" i="5"/>
  <c r="AJ88" i="5" s="1"/>
  <c r="AE98" i="3"/>
  <c r="AF98" i="3" s="1"/>
  <c r="AH98" i="3" s="1"/>
  <c r="U92" i="4"/>
  <c r="Y92" i="4" s="1"/>
  <c r="V93" i="4" s="1"/>
  <c r="W93" i="4" s="1"/>
  <c r="Y93" i="4" s="1"/>
  <c r="Z91" i="4"/>
  <c r="AA91" i="4" s="1"/>
  <c r="AD92" i="4"/>
  <c r="AH92" i="4" s="1"/>
  <c r="AI102" i="6"/>
  <c r="AJ102" i="6" s="1"/>
  <c r="W103" i="6"/>
  <c r="Z102" i="6"/>
  <c r="AA102" i="6" s="1"/>
  <c r="J63" i="1"/>
  <c r="K63" i="1" s="1"/>
  <c r="L63" i="1" s="1"/>
  <c r="M63" i="1"/>
  <c r="O63" i="1" s="1"/>
  <c r="P63" i="1"/>
  <c r="Q63" i="1" s="1"/>
  <c r="R63" i="1" s="1"/>
  <c r="F63" i="1"/>
  <c r="H63" i="1" s="1"/>
  <c r="I63" i="1" s="1"/>
  <c r="M62" i="1"/>
  <c r="O62" i="1" s="1"/>
  <c r="F62" i="1"/>
  <c r="H62" i="1" s="1"/>
  <c r="I62" i="1" s="1"/>
  <c r="P62" i="1"/>
  <c r="Q62" i="1" s="1"/>
  <c r="R62" i="1" s="1"/>
  <c r="Z62" i="1"/>
  <c r="AA62" i="1" s="1"/>
  <c r="J62" i="1"/>
  <c r="K62" i="1" s="1"/>
  <c r="L62" i="1" s="1"/>
  <c r="M61" i="1"/>
  <c r="O61" i="1" s="1"/>
  <c r="F61" i="1"/>
  <c r="H61" i="1" s="1"/>
  <c r="I61" i="1" s="1"/>
  <c r="P61" i="1"/>
  <c r="Q61" i="1" s="1"/>
  <c r="R61" i="1" s="1"/>
  <c r="J61" i="1"/>
  <c r="K61" i="1" s="1"/>
  <c r="L61" i="1" s="1"/>
  <c r="AI72" i="1"/>
  <c r="AJ72" i="1" s="1"/>
  <c r="AI82" i="1"/>
  <c r="AJ82" i="1" s="1"/>
  <c r="AI101" i="1"/>
  <c r="AJ101" i="1" s="1"/>
  <c r="AI100" i="1"/>
  <c r="AJ100" i="1" s="1"/>
  <c r="AI80" i="1"/>
  <c r="AJ80" i="1" s="1"/>
  <c r="Z73" i="1"/>
  <c r="AA73" i="1" s="1"/>
  <c r="Z92" i="1"/>
  <c r="AA92" i="1" s="1"/>
  <c r="Z95" i="1"/>
  <c r="AA95" i="1" s="1"/>
  <c r="Z94" i="1"/>
  <c r="AA94" i="1" s="1"/>
  <c r="Z72" i="1"/>
  <c r="AA72" i="1" s="1"/>
  <c r="W101" i="1"/>
  <c r="W100" i="1"/>
  <c r="W99" i="1"/>
  <c r="W98" i="1"/>
  <c r="W102" i="1"/>
  <c r="J67" i="1"/>
  <c r="K67" i="1" s="1"/>
  <c r="L67" i="1" s="1"/>
  <c r="M67" i="1"/>
  <c r="O67" i="1" s="1"/>
  <c r="F67" i="1"/>
  <c r="H67" i="1" s="1"/>
  <c r="I67" i="1" s="1"/>
  <c r="P67" i="1"/>
  <c r="Q67" i="1" s="1"/>
  <c r="R67" i="1" s="1"/>
  <c r="F66" i="1"/>
  <c r="H66" i="1" s="1"/>
  <c r="I66" i="1" s="1"/>
  <c r="M66" i="1"/>
  <c r="O66" i="1" s="1"/>
  <c r="P66" i="1"/>
  <c r="Q66" i="1" s="1"/>
  <c r="R66" i="1" s="1"/>
  <c r="J66" i="1"/>
  <c r="K66" i="1" s="1"/>
  <c r="L66" i="1" s="1"/>
  <c r="J65" i="1"/>
  <c r="K65" i="1" s="1"/>
  <c r="L65" i="1" s="1"/>
  <c r="F65" i="1"/>
  <c r="H65" i="1" s="1"/>
  <c r="I65" i="1" s="1"/>
  <c r="M65" i="1"/>
  <c r="O65" i="1" s="1"/>
  <c r="P65" i="1"/>
  <c r="Q65" i="1" s="1"/>
  <c r="R65" i="1" s="1"/>
  <c r="F64" i="1"/>
  <c r="H64" i="1" s="1"/>
  <c r="I64" i="1" s="1"/>
  <c r="M64" i="1"/>
  <c r="O64" i="1" s="1"/>
  <c r="P64" i="1"/>
  <c r="Q64" i="1" s="1"/>
  <c r="R64" i="1" s="1"/>
  <c r="J64" i="1"/>
  <c r="K64" i="1" s="1"/>
  <c r="L64" i="1" s="1"/>
  <c r="P69" i="1"/>
  <c r="Q69" i="1" s="1"/>
  <c r="R69" i="1" s="1"/>
  <c r="J69" i="1"/>
  <c r="K69" i="1" s="1"/>
  <c r="L69" i="1" s="1"/>
  <c r="F69" i="1"/>
  <c r="H69" i="1" s="1"/>
  <c r="I69" i="1" s="1"/>
  <c r="M69" i="1"/>
  <c r="O69" i="1" s="1"/>
  <c r="P68" i="1"/>
  <c r="Q68" i="1" s="1"/>
  <c r="R68" i="1" s="1"/>
  <c r="J68" i="1"/>
  <c r="K68" i="1" s="1"/>
  <c r="L68" i="1" s="1"/>
  <c r="F68" i="1"/>
  <c r="H68" i="1" s="1"/>
  <c r="I68" i="1" s="1"/>
  <c r="M68" i="1"/>
  <c r="O68" i="1" s="1"/>
  <c r="M91" i="1"/>
  <c r="O91" i="1" s="1"/>
  <c r="P91" i="1"/>
  <c r="Q91" i="1" s="1"/>
  <c r="R91" i="1" s="1"/>
  <c r="M89" i="1"/>
  <c r="O89" i="1" s="1"/>
  <c r="P89" i="1"/>
  <c r="Q89" i="1" s="1"/>
  <c r="R89" i="1" s="1"/>
  <c r="M88" i="1"/>
  <c r="O88" i="1" s="1"/>
  <c r="P88" i="1"/>
  <c r="Q88" i="1" s="1"/>
  <c r="R88" i="1" s="1"/>
  <c r="M71" i="1"/>
  <c r="O71" i="1" s="1"/>
  <c r="P71" i="1"/>
  <c r="Q71" i="1" s="1"/>
  <c r="R71" i="1" s="1"/>
  <c r="M86" i="1"/>
  <c r="O86" i="1" s="1"/>
  <c r="P86" i="1"/>
  <c r="Q86" i="1" s="1"/>
  <c r="R86" i="1" s="1"/>
  <c r="M93" i="1"/>
  <c r="O93" i="1" s="1"/>
  <c r="P93" i="1"/>
  <c r="Q93" i="1" s="1"/>
  <c r="R93" i="1" s="1"/>
  <c r="M84" i="1"/>
  <c r="O84" i="1" s="1"/>
  <c r="P84" i="1"/>
  <c r="Q84" i="1" s="1"/>
  <c r="R84" i="1" s="1"/>
  <c r="M83" i="1"/>
  <c r="O83" i="1" s="1"/>
  <c r="P83" i="1"/>
  <c r="Q83" i="1" s="1"/>
  <c r="R83" i="1" s="1"/>
  <c r="M101" i="1"/>
  <c r="O101" i="1" s="1"/>
  <c r="P101" i="1"/>
  <c r="Q101" i="1" s="1"/>
  <c r="R101" i="1" s="1"/>
  <c r="M79" i="1"/>
  <c r="O79" i="1" s="1"/>
  <c r="P79" i="1"/>
  <c r="Q79" i="1" s="1"/>
  <c r="R79" i="1" s="1"/>
  <c r="M85" i="1"/>
  <c r="O85" i="1" s="1"/>
  <c r="P85" i="1"/>
  <c r="Q85" i="1" s="1"/>
  <c r="R85" i="1" s="1"/>
  <c r="M82" i="1"/>
  <c r="O82" i="1" s="1"/>
  <c r="P82" i="1"/>
  <c r="Q82" i="1" s="1"/>
  <c r="R82" i="1" s="1"/>
  <c r="M100" i="1"/>
  <c r="O100" i="1" s="1"/>
  <c r="P100" i="1"/>
  <c r="Q100" i="1" s="1"/>
  <c r="R100" i="1" s="1"/>
  <c r="M78" i="1"/>
  <c r="O78" i="1" s="1"/>
  <c r="P78" i="1"/>
  <c r="Q78" i="1" s="1"/>
  <c r="R78" i="1" s="1"/>
  <c r="M92" i="1"/>
  <c r="O92" i="1" s="1"/>
  <c r="P92" i="1"/>
  <c r="Q92" i="1" s="1"/>
  <c r="R92" i="1" s="1"/>
  <c r="M99" i="1"/>
  <c r="O99" i="1" s="1"/>
  <c r="P99" i="1"/>
  <c r="Q99" i="1" s="1"/>
  <c r="R99" i="1" s="1"/>
  <c r="M77" i="1"/>
  <c r="O77" i="1" s="1"/>
  <c r="P77" i="1"/>
  <c r="Q77" i="1" s="1"/>
  <c r="R77" i="1" s="1"/>
  <c r="M94" i="1"/>
  <c r="O94" i="1" s="1"/>
  <c r="P94" i="1"/>
  <c r="Q94" i="1" s="1"/>
  <c r="R94" i="1" s="1"/>
  <c r="M98" i="1"/>
  <c r="O98" i="1" s="1"/>
  <c r="P98" i="1"/>
  <c r="Q98" i="1" s="1"/>
  <c r="R98" i="1" s="1"/>
  <c r="M76" i="1"/>
  <c r="O76" i="1" s="1"/>
  <c r="P76" i="1"/>
  <c r="Q76" i="1" s="1"/>
  <c r="R76" i="1" s="1"/>
  <c r="M80" i="1"/>
  <c r="O80" i="1" s="1"/>
  <c r="P80" i="1"/>
  <c r="Q80" i="1" s="1"/>
  <c r="R80" i="1" s="1"/>
  <c r="M87" i="1"/>
  <c r="O87" i="1" s="1"/>
  <c r="P87" i="1"/>
  <c r="Q87" i="1" s="1"/>
  <c r="R87" i="1" s="1"/>
  <c r="M81" i="1"/>
  <c r="O81" i="1" s="1"/>
  <c r="P81" i="1"/>
  <c r="Q81" i="1" s="1"/>
  <c r="R81" i="1" s="1"/>
  <c r="M97" i="1"/>
  <c r="O97" i="1" s="1"/>
  <c r="P97" i="1"/>
  <c r="Q97" i="1" s="1"/>
  <c r="R97" i="1" s="1"/>
  <c r="M75" i="1"/>
  <c r="O75" i="1" s="1"/>
  <c r="P75" i="1"/>
  <c r="Q75" i="1" s="1"/>
  <c r="R75" i="1" s="1"/>
  <c r="M96" i="1"/>
  <c r="O96" i="1" s="1"/>
  <c r="P96" i="1"/>
  <c r="Q96" i="1" s="1"/>
  <c r="R96" i="1" s="1"/>
  <c r="M74" i="1"/>
  <c r="O74" i="1" s="1"/>
  <c r="P74" i="1"/>
  <c r="Q74" i="1" s="1"/>
  <c r="R74" i="1" s="1"/>
  <c r="M73" i="1"/>
  <c r="O73" i="1" s="1"/>
  <c r="P73" i="1"/>
  <c r="Q73" i="1" s="1"/>
  <c r="R73" i="1" s="1"/>
  <c r="M72" i="1"/>
  <c r="O72" i="1" s="1"/>
  <c r="P72" i="1"/>
  <c r="Q72" i="1" s="1"/>
  <c r="R72" i="1" s="1"/>
  <c r="M95" i="1"/>
  <c r="O95" i="1" s="1"/>
  <c r="P95" i="1"/>
  <c r="Q95" i="1" s="1"/>
  <c r="R95" i="1" s="1"/>
  <c r="M90" i="1"/>
  <c r="O90" i="1" s="1"/>
  <c r="P90" i="1"/>
  <c r="Q90" i="1" s="1"/>
  <c r="R90" i="1" s="1"/>
  <c r="J131" i="1"/>
  <c r="K131" i="1" s="1"/>
  <c r="L131" i="1" s="1"/>
  <c r="M131" i="1"/>
  <c r="O131" i="1" s="1"/>
  <c r="J129" i="1"/>
  <c r="K129" i="1" s="1"/>
  <c r="L129" i="1" s="1"/>
  <c r="M129" i="1"/>
  <c r="O129" i="1" s="1"/>
  <c r="J108" i="1"/>
  <c r="K108" i="1" s="1"/>
  <c r="L108" i="1" s="1"/>
  <c r="M108" i="1"/>
  <c r="O108" i="1" s="1"/>
  <c r="J130" i="1"/>
  <c r="K130" i="1" s="1"/>
  <c r="L130" i="1" s="1"/>
  <c r="M130" i="1"/>
  <c r="O130" i="1" s="1"/>
  <c r="J109" i="1"/>
  <c r="K109" i="1" s="1"/>
  <c r="L109" i="1" s="1"/>
  <c r="M109" i="1"/>
  <c r="O109" i="1" s="1"/>
  <c r="J128" i="1"/>
  <c r="K128" i="1" s="1"/>
  <c r="L128" i="1" s="1"/>
  <c r="M128" i="1"/>
  <c r="O128" i="1" s="1"/>
  <c r="J127" i="1"/>
  <c r="K127" i="1" s="1"/>
  <c r="L127" i="1" s="1"/>
  <c r="M127" i="1"/>
  <c r="O127" i="1" s="1"/>
  <c r="J107" i="1"/>
  <c r="K107" i="1" s="1"/>
  <c r="L107" i="1" s="1"/>
  <c r="M107" i="1"/>
  <c r="O107" i="1" s="1"/>
  <c r="J126" i="1"/>
  <c r="K126" i="1" s="1"/>
  <c r="L126" i="1" s="1"/>
  <c r="M126" i="1"/>
  <c r="O126" i="1" s="1"/>
  <c r="J106" i="1"/>
  <c r="K106" i="1" s="1"/>
  <c r="L106" i="1" s="1"/>
  <c r="M106" i="1"/>
  <c r="O106" i="1" s="1"/>
  <c r="J125" i="1"/>
  <c r="K125" i="1" s="1"/>
  <c r="L125" i="1" s="1"/>
  <c r="M125" i="1"/>
  <c r="O125" i="1" s="1"/>
  <c r="J104" i="1"/>
  <c r="K104" i="1" s="1"/>
  <c r="L104" i="1" s="1"/>
  <c r="M104" i="1"/>
  <c r="O104" i="1" s="1"/>
  <c r="J133" i="1"/>
  <c r="K133" i="1" s="1"/>
  <c r="L133" i="1" s="1"/>
  <c r="M133" i="1"/>
  <c r="O133" i="1" s="1"/>
  <c r="J112" i="1"/>
  <c r="K112" i="1" s="1"/>
  <c r="L112" i="1" s="1"/>
  <c r="M112" i="1"/>
  <c r="O112" i="1" s="1"/>
  <c r="J102" i="1"/>
  <c r="K102" i="1" s="1"/>
  <c r="L102" i="1" s="1"/>
  <c r="M102" i="1"/>
  <c r="O102" i="1" s="1"/>
  <c r="J121" i="1"/>
  <c r="K121" i="1" s="1"/>
  <c r="L121" i="1" s="1"/>
  <c r="M121" i="1"/>
  <c r="O121" i="1" s="1"/>
  <c r="J103" i="1"/>
  <c r="K103" i="1" s="1"/>
  <c r="L103" i="1" s="1"/>
  <c r="M103" i="1"/>
  <c r="O103" i="1" s="1"/>
  <c r="J124" i="1"/>
  <c r="K124" i="1" s="1"/>
  <c r="L124" i="1" s="1"/>
  <c r="M124" i="1"/>
  <c r="O124" i="1" s="1"/>
  <c r="J105" i="1"/>
  <c r="K105" i="1" s="1"/>
  <c r="L105" i="1" s="1"/>
  <c r="M105" i="1"/>
  <c r="O105" i="1" s="1"/>
  <c r="J123" i="1"/>
  <c r="K123" i="1" s="1"/>
  <c r="L123" i="1" s="1"/>
  <c r="M123" i="1"/>
  <c r="O123" i="1" s="1"/>
  <c r="J119" i="1"/>
  <c r="K119" i="1" s="1"/>
  <c r="L119" i="1" s="1"/>
  <c r="M119" i="1"/>
  <c r="O119" i="1" s="1"/>
  <c r="J120" i="1"/>
  <c r="K120" i="1" s="1"/>
  <c r="L120" i="1" s="1"/>
  <c r="M120" i="1"/>
  <c r="O120" i="1" s="1"/>
  <c r="J117" i="1"/>
  <c r="K117" i="1" s="1"/>
  <c r="L117" i="1" s="1"/>
  <c r="M117" i="1"/>
  <c r="O117" i="1" s="1"/>
  <c r="J122" i="1"/>
  <c r="K122" i="1" s="1"/>
  <c r="L122" i="1" s="1"/>
  <c r="M122" i="1"/>
  <c r="O122" i="1" s="1"/>
  <c r="J118" i="1"/>
  <c r="K118" i="1" s="1"/>
  <c r="L118" i="1" s="1"/>
  <c r="M118" i="1"/>
  <c r="O118" i="1" s="1"/>
  <c r="J136" i="1"/>
  <c r="K136" i="1" s="1"/>
  <c r="L136" i="1" s="1"/>
  <c r="M136" i="1"/>
  <c r="O136" i="1" s="1"/>
  <c r="J116" i="1"/>
  <c r="K116" i="1" s="1"/>
  <c r="L116" i="1" s="1"/>
  <c r="M116" i="1"/>
  <c r="O116" i="1" s="1"/>
  <c r="J135" i="1"/>
  <c r="K135" i="1" s="1"/>
  <c r="L135" i="1" s="1"/>
  <c r="M135" i="1"/>
  <c r="O135" i="1" s="1"/>
  <c r="J115" i="1"/>
  <c r="K115" i="1" s="1"/>
  <c r="L115" i="1" s="1"/>
  <c r="M115" i="1"/>
  <c r="O115" i="1" s="1"/>
  <c r="J134" i="1"/>
  <c r="K134" i="1" s="1"/>
  <c r="L134" i="1" s="1"/>
  <c r="M134" i="1"/>
  <c r="O134" i="1" s="1"/>
  <c r="J114" i="1"/>
  <c r="K114" i="1" s="1"/>
  <c r="L114" i="1" s="1"/>
  <c r="M114" i="1"/>
  <c r="O114" i="1" s="1"/>
  <c r="J132" i="1"/>
  <c r="K132" i="1" s="1"/>
  <c r="L132" i="1" s="1"/>
  <c r="M132" i="1"/>
  <c r="O132" i="1" s="1"/>
  <c r="J113" i="1"/>
  <c r="K113" i="1" s="1"/>
  <c r="L113" i="1" s="1"/>
  <c r="M113" i="1"/>
  <c r="O113" i="1" s="1"/>
  <c r="J111" i="1"/>
  <c r="K111" i="1" s="1"/>
  <c r="L111" i="1" s="1"/>
  <c r="M111" i="1"/>
  <c r="O111" i="1" s="1"/>
  <c r="J110" i="1"/>
  <c r="K110" i="1" s="1"/>
  <c r="L110" i="1" s="1"/>
  <c r="M110" i="1"/>
  <c r="O110" i="1" s="1"/>
  <c r="F89" i="1"/>
  <c r="H89" i="1" s="1"/>
  <c r="I89" i="1" s="1"/>
  <c r="J89" i="1"/>
  <c r="K89" i="1" s="1"/>
  <c r="L89" i="1" s="1"/>
  <c r="F88" i="1"/>
  <c r="H88" i="1" s="1"/>
  <c r="I88" i="1" s="1"/>
  <c r="J88" i="1"/>
  <c r="K88" i="1" s="1"/>
  <c r="L88" i="1" s="1"/>
  <c r="F86" i="1"/>
  <c r="H86" i="1" s="1"/>
  <c r="I86" i="1" s="1"/>
  <c r="J86" i="1"/>
  <c r="K86" i="1" s="1"/>
  <c r="L86" i="1" s="1"/>
  <c r="F83" i="1"/>
  <c r="H83" i="1" s="1"/>
  <c r="I83" i="1" s="1"/>
  <c r="J83" i="1"/>
  <c r="K83" i="1" s="1"/>
  <c r="L83" i="1" s="1"/>
  <c r="F90" i="1"/>
  <c r="H90" i="1" s="1"/>
  <c r="I90" i="1" s="1"/>
  <c r="J90" i="1"/>
  <c r="K90" i="1" s="1"/>
  <c r="L90" i="1" s="1"/>
  <c r="F82" i="1"/>
  <c r="H82" i="1" s="1"/>
  <c r="I82" i="1" s="1"/>
  <c r="J82" i="1"/>
  <c r="K82" i="1" s="1"/>
  <c r="L82" i="1" s="1"/>
  <c r="F91" i="1"/>
  <c r="H91" i="1" s="1"/>
  <c r="I91" i="1" s="1"/>
  <c r="J91" i="1"/>
  <c r="K91" i="1" s="1"/>
  <c r="L91" i="1" s="1"/>
  <c r="F85" i="1"/>
  <c r="H85" i="1" s="1"/>
  <c r="I85" i="1" s="1"/>
  <c r="J85" i="1"/>
  <c r="K85" i="1" s="1"/>
  <c r="L85" i="1" s="1"/>
  <c r="F84" i="1"/>
  <c r="H84" i="1" s="1"/>
  <c r="I84" i="1" s="1"/>
  <c r="J84" i="1"/>
  <c r="K84" i="1" s="1"/>
  <c r="L84" i="1" s="1"/>
  <c r="F101" i="1"/>
  <c r="H101" i="1" s="1"/>
  <c r="I101" i="1" s="1"/>
  <c r="J101" i="1"/>
  <c r="K101" i="1" s="1"/>
  <c r="L101" i="1" s="1"/>
  <c r="F79" i="1"/>
  <c r="H79" i="1" s="1"/>
  <c r="I79" i="1" s="1"/>
  <c r="J79" i="1"/>
  <c r="K79" i="1" s="1"/>
  <c r="L79" i="1" s="1"/>
  <c r="F100" i="1"/>
  <c r="H100" i="1" s="1"/>
  <c r="I100" i="1" s="1"/>
  <c r="J100" i="1"/>
  <c r="K100" i="1" s="1"/>
  <c r="L100" i="1" s="1"/>
  <c r="F78" i="1"/>
  <c r="H78" i="1" s="1"/>
  <c r="I78" i="1" s="1"/>
  <c r="J78" i="1"/>
  <c r="K78" i="1" s="1"/>
  <c r="L78" i="1" s="1"/>
  <c r="F87" i="1"/>
  <c r="H87" i="1" s="1"/>
  <c r="I87" i="1" s="1"/>
  <c r="J87" i="1"/>
  <c r="K87" i="1" s="1"/>
  <c r="L87" i="1" s="1"/>
  <c r="F99" i="1"/>
  <c r="H99" i="1" s="1"/>
  <c r="I99" i="1" s="1"/>
  <c r="J99" i="1"/>
  <c r="K99" i="1" s="1"/>
  <c r="L99" i="1" s="1"/>
  <c r="F80" i="1"/>
  <c r="H80" i="1" s="1"/>
  <c r="I80" i="1" s="1"/>
  <c r="J80" i="1"/>
  <c r="K80" i="1" s="1"/>
  <c r="L80" i="1" s="1"/>
  <c r="F96" i="1"/>
  <c r="H96" i="1" s="1"/>
  <c r="I96" i="1" s="1"/>
  <c r="J96" i="1"/>
  <c r="K96" i="1" s="1"/>
  <c r="L96" i="1" s="1"/>
  <c r="F92" i="1"/>
  <c r="H92" i="1" s="1"/>
  <c r="I92" i="1" s="1"/>
  <c r="J92" i="1"/>
  <c r="K92" i="1" s="1"/>
  <c r="L92" i="1" s="1"/>
  <c r="F77" i="1"/>
  <c r="H77" i="1" s="1"/>
  <c r="I77" i="1" s="1"/>
  <c r="J77" i="1"/>
  <c r="K77" i="1" s="1"/>
  <c r="L77" i="1" s="1"/>
  <c r="F98" i="1"/>
  <c r="H98" i="1" s="1"/>
  <c r="I98" i="1" s="1"/>
  <c r="J98" i="1"/>
  <c r="K98" i="1" s="1"/>
  <c r="L98" i="1" s="1"/>
  <c r="F76" i="1"/>
  <c r="H76" i="1" s="1"/>
  <c r="I76" i="1" s="1"/>
  <c r="J76" i="1"/>
  <c r="K76" i="1" s="1"/>
  <c r="L76" i="1" s="1"/>
  <c r="F81" i="1"/>
  <c r="H81" i="1" s="1"/>
  <c r="I81" i="1" s="1"/>
  <c r="J81" i="1"/>
  <c r="K81" i="1" s="1"/>
  <c r="L81" i="1" s="1"/>
  <c r="F97" i="1"/>
  <c r="H97" i="1" s="1"/>
  <c r="I97" i="1" s="1"/>
  <c r="J97" i="1"/>
  <c r="K97" i="1" s="1"/>
  <c r="L97" i="1" s="1"/>
  <c r="F75" i="1"/>
  <c r="H75" i="1" s="1"/>
  <c r="I75" i="1" s="1"/>
  <c r="J75" i="1"/>
  <c r="K75" i="1" s="1"/>
  <c r="L75" i="1" s="1"/>
  <c r="F74" i="1"/>
  <c r="H74" i="1" s="1"/>
  <c r="I74" i="1" s="1"/>
  <c r="J74" i="1"/>
  <c r="K74" i="1" s="1"/>
  <c r="L74" i="1" s="1"/>
  <c r="F95" i="1"/>
  <c r="H95" i="1" s="1"/>
  <c r="I95" i="1" s="1"/>
  <c r="J95" i="1"/>
  <c r="K95" i="1" s="1"/>
  <c r="L95" i="1" s="1"/>
  <c r="F73" i="1"/>
  <c r="H73" i="1" s="1"/>
  <c r="I73" i="1" s="1"/>
  <c r="J73" i="1"/>
  <c r="K73" i="1" s="1"/>
  <c r="L73" i="1" s="1"/>
  <c r="F94" i="1"/>
  <c r="H94" i="1" s="1"/>
  <c r="I94" i="1" s="1"/>
  <c r="J94" i="1"/>
  <c r="K94" i="1" s="1"/>
  <c r="L94" i="1" s="1"/>
  <c r="F72" i="1"/>
  <c r="H72" i="1" s="1"/>
  <c r="I72" i="1" s="1"/>
  <c r="J72" i="1"/>
  <c r="K72" i="1" s="1"/>
  <c r="L72" i="1" s="1"/>
  <c r="F93" i="1"/>
  <c r="H93" i="1" s="1"/>
  <c r="I93" i="1" s="1"/>
  <c r="J93" i="1"/>
  <c r="K93" i="1" s="1"/>
  <c r="L93" i="1" s="1"/>
  <c r="F71" i="1"/>
  <c r="H71" i="1" s="1"/>
  <c r="I71" i="1" s="1"/>
  <c r="J71" i="1"/>
  <c r="K71" i="1" s="1"/>
  <c r="L71" i="1" s="1"/>
  <c r="F116" i="1"/>
  <c r="H116" i="1" s="1"/>
  <c r="I116" i="1" s="1"/>
  <c r="F135" i="1"/>
  <c r="H135" i="1" s="1"/>
  <c r="I135" i="1" s="1"/>
  <c r="F134" i="1"/>
  <c r="H134" i="1" s="1"/>
  <c r="I134" i="1" s="1"/>
  <c r="F130" i="1"/>
  <c r="H130" i="1" s="1"/>
  <c r="I130" i="1" s="1"/>
  <c r="F110" i="1"/>
  <c r="H110" i="1" s="1"/>
  <c r="I110" i="1" s="1"/>
  <c r="F129" i="1"/>
  <c r="H129" i="1" s="1"/>
  <c r="I129" i="1" s="1"/>
  <c r="F109" i="1"/>
  <c r="H109" i="1" s="1"/>
  <c r="I109" i="1" s="1"/>
  <c r="F120" i="1"/>
  <c r="H120" i="1" s="1"/>
  <c r="I120" i="1" s="1"/>
  <c r="F128" i="1"/>
  <c r="H128" i="1" s="1"/>
  <c r="I128" i="1" s="1"/>
  <c r="F127" i="1"/>
  <c r="H127" i="1" s="1"/>
  <c r="I127" i="1" s="1"/>
  <c r="F136" i="1"/>
  <c r="H136" i="1" s="1"/>
  <c r="I136" i="1" s="1"/>
  <c r="F125" i="1"/>
  <c r="H125" i="1" s="1"/>
  <c r="I125" i="1" s="1"/>
  <c r="F105" i="1"/>
  <c r="H105" i="1" s="1"/>
  <c r="I105" i="1" s="1"/>
  <c r="F119" i="1"/>
  <c r="H119" i="1" s="1"/>
  <c r="I119" i="1" s="1"/>
  <c r="F103" i="1"/>
  <c r="H103" i="1" s="1"/>
  <c r="I103" i="1" s="1"/>
  <c r="F122" i="1"/>
  <c r="H122" i="1" s="1"/>
  <c r="I122" i="1" s="1"/>
  <c r="F102" i="1"/>
  <c r="H102" i="1" s="1"/>
  <c r="I102" i="1" s="1"/>
  <c r="F115" i="1"/>
  <c r="H115" i="1" s="1"/>
  <c r="I115" i="1" s="1"/>
  <c r="F108" i="1"/>
  <c r="H108" i="1" s="1"/>
  <c r="I108" i="1" s="1"/>
  <c r="F107" i="1"/>
  <c r="H107" i="1" s="1"/>
  <c r="I107" i="1" s="1"/>
  <c r="F126" i="1"/>
  <c r="H126" i="1" s="1"/>
  <c r="I126" i="1" s="1"/>
  <c r="F106" i="1"/>
  <c r="H106" i="1" s="1"/>
  <c r="I106" i="1" s="1"/>
  <c r="F124" i="1"/>
  <c r="H124" i="1" s="1"/>
  <c r="I124" i="1" s="1"/>
  <c r="F104" i="1"/>
  <c r="H104" i="1" s="1"/>
  <c r="I104" i="1" s="1"/>
  <c r="F123" i="1"/>
  <c r="H123" i="1" s="1"/>
  <c r="I123" i="1" s="1"/>
  <c r="F121" i="1"/>
  <c r="H121" i="1" s="1"/>
  <c r="I121" i="1" s="1"/>
  <c r="F118" i="1"/>
  <c r="H118" i="1" s="1"/>
  <c r="I118" i="1" s="1"/>
  <c r="F117" i="1"/>
  <c r="H117" i="1" s="1"/>
  <c r="I117" i="1" s="1"/>
  <c r="F114" i="1"/>
  <c r="H114" i="1" s="1"/>
  <c r="I114" i="1" s="1"/>
  <c r="F133" i="1"/>
  <c r="H133" i="1" s="1"/>
  <c r="I133" i="1" s="1"/>
  <c r="F113" i="1"/>
  <c r="H113" i="1" s="1"/>
  <c r="I113" i="1" s="1"/>
  <c r="F132" i="1"/>
  <c r="H132" i="1" s="1"/>
  <c r="I132" i="1" s="1"/>
  <c r="F112" i="1"/>
  <c r="H112" i="1" s="1"/>
  <c r="I112" i="1" s="1"/>
  <c r="F131" i="1"/>
  <c r="H131" i="1" s="1"/>
  <c r="I131" i="1" s="1"/>
  <c r="F111" i="1"/>
  <c r="H111" i="1" s="1"/>
  <c r="I111" i="1" s="1"/>
  <c r="V78" i="7" l="1"/>
  <c r="W78" i="7" s="1"/>
  <c r="Z77" i="7"/>
  <c r="AA77" i="7" s="1"/>
  <c r="S115" i="1"/>
  <c r="S131" i="1"/>
  <c r="S119" i="1"/>
  <c r="S133" i="1"/>
  <c r="S127" i="1"/>
  <c r="S40" i="1"/>
  <c r="S111" i="1"/>
  <c r="S124" i="1"/>
  <c r="S136" i="1"/>
  <c r="S134" i="1"/>
  <c r="S135" i="1"/>
  <c r="S63" i="1"/>
  <c r="S41" i="1"/>
  <c r="S42" i="1"/>
  <c r="S44" i="1"/>
  <c r="S47" i="1"/>
  <c r="S54" i="1"/>
  <c r="S48" i="1"/>
  <c r="S37" i="1"/>
  <c r="S51" i="1"/>
  <c r="S56" i="1"/>
  <c r="S57" i="1"/>
  <c r="S58" i="1"/>
  <c r="S121" i="1"/>
  <c r="S106" i="1"/>
  <c r="S129" i="1"/>
  <c r="S112" i="1"/>
  <c r="S123" i="1"/>
  <c r="S128" i="1"/>
  <c r="S132" i="1"/>
  <c r="S104" i="1"/>
  <c r="S107" i="1"/>
  <c r="S122" i="1"/>
  <c r="S120" i="1"/>
  <c r="S130" i="1"/>
  <c r="V78" i="8"/>
  <c r="W78" i="8" s="1"/>
  <c r="Y78" i="8" s="1"/>
  <c r="V88" i="5"/>
  <c r="W88" i="5" s="1"/>
  <c r="Y88" i="5" s="1"/>
  <c r="S62" i="1"/>
  <c r="S72" i="1"/>
  <c r="S74" i="1"/>
  <c r="S77" i="1"/>
  <c r="S84" i="1"/>
  <c r="V98" i="3"/>
  <c r="W98" i="3" s="1"/>
  <c r="Y98" i="3" s="1"/>
  <c r="S114" i="1"/>
  <c r="S126" i="1"/>
  <c r="S102" i="1"/>
  <c r="S105" i="1"/>
  <c r="S110" i="1"/>
  <c r="S116" i="1"/>
  <c r="S93" i="1"/>
  <c r="S94" i="1"/>
  <c r="S95" i="1"/>
  <c r="S75" i="1"/>
  <c r="S81" i="1"/>
  <c r="S98" i="1"/>
  <c r="S92" i="1"/>
  <c r="S80" i="1"/>
  <c r="S87" i="1"/>
  <c r="S100" i="1"/>
  <c r="S101" i="1"/>
  <c r="S85" i="1"/>
  <c r="S82" i="1"/>
  <c r="S83" i="1"/>
  <c r="S88" i="1"/>
  <c r="S68" i="1"/>
  <c r="S69" i="1"/>
  <c r="S67" i="1"/>
  <c r="S61" i="1"/>
  <c r="S43" i="1"/>
  <c r="S36" i="1"/>
  <c r="S39" i="1"/>
  <c r="S49" i="1"/>
  <c r="S50" i="1"/>
  <c r="S52" i="1"/>
  <c r="S60" i="1"/>
  <c r="S117" i="1"/>
  <c r="S125" i="1"/>
  <c r="S65" i="1"/>
  <c r="S38" i="1"/>
  <c r="S53" i="1"/>
  <c r="S55" i="1"/>
  <c r="S113" i="1"/>
  <c r="S118" i="1"/>
  <c r="S108" i="1"/>
  <c r="S103" i="1"/>
  <c r="S109" i="1"/>
  <c r="S71" i="1"/>
  <c r="S73" i="1"/>
  <c r="S97" i="1"/>
  <c r="S76" i="1"/>
  <c r="S96" i="1"/>
  <c r="S99" i="1"/>
  <c r="S78" i="1"/>
  <c r="S79" i="1"/>
  <c r="S91" i="1"/>
  <c r="S90" i="1"/>
  <c r="S86" i="1"/>
  <c r="S89" i="1"/>
  <c r="S64" i="1"/>
  <c r="S66" i="1"/>
  <c r="S45" i="1"/>
  <c r="S46" i="1"/>
  <c r="S59" i="1"/>
  <c r="Z87" i="5"/>
  <c r="AA87" i="5" s="1"/>
  <c r="AE83" i="7"/>
  <c r="AF83" i="7" s="1"/>
  <c r="AH83" i="7" s="1"/>
  <c r="AI83" i="7" s="1"/>
  <c r="AJ83" i="7" s="1"/>
  <c r="Z97" i="3"/>
  <c r="AA97" i="3" s="1"/>
  <c r="Z77" i="8"/>
  <c r="AA77" i="8" s="1"/>
  <c r="AI42" i="1"/>
  <c r="AJ42" i="1" s="1"/>
  <c r="Z97" i="1"/>
  <c r="AA97" i="1" s="1"/>
  <c r="AI86" i="1"/>
  <c r="AJ86" i="1" s="1"/>
  <c r="AI50" i="1"/>
  <c r="AJ50" i="1" s="1"/>
  <c r="Z74" i="1"/>
  <c r="AA74" i="1" s="1"/>
  <c r="AI87" i="1"/>
  <c r="AJ87" i="1" s="1"/>
  <c r="AI66" i="1"/>
  <c r="AJ66" i="1" s="1"/>
  <c r="AI71" i="1"/>
  <c r="AJ71" i="1" s="1"/>
  <c r="Z98" i="1"/>
  <c r="AA98" i="1" s="1"/>
  <c r="Z78" i="1"/>
  <c r="AA78" i="1" s="1"/>
  <c r="AI38" i="1"/>
  <c r="AJ38" i="1" s="1"/>
  <c r="AI85" i="1"/>
  <c r="AJ85" i="1" s="1"/>
  <c r="Z77" i="1"/>
  <c r="AA77" i="1" s="1"/>
  <c r="AI58" i="1"/>
  <c r="AJ58" i="1" s="1"/>
  <c r="AI51" i="1"/>
  <c r="AJ51" i="1" s="1"/>
  <c r="AI99" i="1"/>
  <c r="AJ99" i="1" s="1"/>
  <c r="AI73" i="1"/>
  <c r="AJ73" i="1" s="1"/>
  <c r="Z60" i="1"/>
  <c r="AA60" i="1" s="1"/>
  <c r="AI90" i="1"/>
  <c r="AJ90" i="1" s="1"/>
  <c r="Z67" i="1"/>
  <c r="AA67" i="1" s="1"/>
  <c r="AI97" i="1"/>
  <c r="AJ97" i="1" s="1"/>
  <c r="Z63" i="1"/>
  <c r="AA63" i="1" s="1"/>
  <c r="Z64" i="1"/>
  <c r="AA64" i="1" s="1"/>
  <c r="Z65" i="1"/>
  <c r="AA65" i="1" s="1"/>
  <c r="AI96" i="1"/>
  <c r="AJ96" i="1" s="1"/>
  <c r="Z89" i="1"/>
  <c r="AA89" i="1" s="1"/>
  <c r="Z69" i="1"/>
  <c r="AA69" i="1" s="1"/>
  <c r="AI94" i="1"/>
  <c r="AJ94" i="1" s="1"/>
  <c r="AI78" i="1"/>
  <c r="AJ78" i="1" s="1"/>
  <c r="AI48" i="1"/>
  <c r="AJ48" i="1" s="1"/>
  <c r="Z55" i="1"/>
  <c r="AA55" i="1" s="1"/>
  <c r="Z86" i="1"/>
  <c r="AA86" i="1" s="1"/>
  <c r="AI44" i="1"/>
  <c r="AJ44" i="1" s="1"/>
  <c r="AI65" i="1"/>
  <c r="AJ65" i="1" s="1"/>
  <c r="AI49" i="1"/>
  <c r="AJ49" i="1" s="1"/>
  <c r="Z52" i="1"/>
  <c r="AA52" i="1" s="1"/>
  <c r="Z88" i="1"/>
  <c r="AA88" i="1" s="1"/>
  <c r="AI61" i="1"/>
  <c r="AJ61" i="1" s="1"/>
  <c r="AI64" i="1"/>
  <c r="AJ64" i="1" s="1"/>
  <c r="AI62" i="1"/>
  <c r="AJ62" i="1" s="1"/>
  <c r="Z85" i="1"/>
  <c r="AA85" i="1" s="1"/>
  <c r="Z68" i="1"/>
  <c r="AA68" i="1" s="1"/>
  <c r="Z43" i="1"/>
  <c r="AA43" i="1" s="1"/>
  <c r="Z99" i="1"/>
  <c r="AA99" i="1" s="1"/>
  <c r="Z91" i="1"/>
  <c r="AA91" i="1" s="1"/>
  <c r="AI92" i="1"/>
  <c r="AJ92" i="1" s="1"/>
  <c r="AI63" i="1"/>
  <c r="AJ63" i="1" s="1"/>
  <c r="AI59" i="1"/>
  <c r="AJ59" i="1" s="1"/>
  <c r="AI46" i="1"/>
  <c r="AJ46" i="1" s="1"/>
  <c r="Z59" i="1"/>
  <c r="AA59" i="1" s="1"/>
  <c r="AI53" i="1"/>
  <c r="AJ53" i="1" s="1"/>
  <c r="Z39" i="1"/>
  <c r="AA39" i="1" s="1"/>
  <c r="AI40" i="1"/>
  <c r="AJ40" i="1" s="1"/>
  <c r="Z53" i="1"/>
  <c r="AA53" i="1" s="1"/>
  <c r="AI60" i="1"/>
  <c r="AJ60" i="1" s="1"/>
  <c r="AI47" i="1"/>
  <c r="AJ47" i="1" s="1"/>
  <c r="AI54" i="1"/>
  <c r="AJ54" i="1" s="1"/>
  <c r="Z70" i="1"/>
  <c r="AA70" i="1" s="1"/>
  <c r="Z100" i="1"/>
  <c r="AA100" i="1" s="1"/>
  <c r="AI81" i="1"/>
  <c r="AJ81" i="1" s="1"/>
  <c r="AI93" i="1"/>
  <c r="AJ93" i="1" s="1"/>
  <c r="Z41" i="1"/>
  <c r="AA41" i="1" s="1"/>
  <c r="AI67" i="1"/>
  <c r="AJ67" i="1" s="1"/>
  <c r="AI41" i="1"/>
  <c r="AJ41" i="1" s="1"/>
  <c r="AI39" i="1"/>
  <c r="AJ39" i="1" s="1"/>
  <c r="AI55" i="1"/>
  <c r="AJ55" i="1" s="1"/>
  <c r="AI36" i="1"/>
  <c r="AJ36" i="1" s="1"/>
  <c r="AI74" i="1"/>
  <c r="AJ74" i="1" s="1"/>
  <c r="Z46" i="1"/>
  <c r="AA46" i="1" s="1"/>
  <c r="AI70" i="1"/>
  <c r="AJ70" i="1" s="1"/>
  <c r="AI56" i="1"/>
  <c r="AJ56" i="1" s="1"/>
  <c r="Z96" i="1"/>
  <c r="AA96" i="1" s="1"/>
  <c r="Z79" i="1"/>
  <c r="AA79" i="1" s="1"/>
  <c r="AI84" i="1"/>
  <c r="AJ84" i="1" s="1"/>
  <c r="AI77" i="1"/>
  <c r="AJ77" i="1" s="1"/>
  <c r="AI43" i="1"/>
  <c r="AJ43" i="1" s="1"/>
  <c r="Z38" i="1"/>
  <c r="AA38" i="1" s="1"/>
  <c r="Z49" i="1"/>
  <c r="AA49" i="1" s="1"/>
  <c r="Z75" i="1"/>
  <c r="AA75" i="1" s="1"/>
  <c r="U101" i="1"/>
  <c r="AI83" i="1"/>
  <c r="AJ83" i="1" s="1"/>
  <c r="AI75" i="1"/>
  <c r="AJ75" i="1" s="1"/>
  <c r="AI45" i="1"/>
  <c r="AJ45" i="1" s="1"/>
  <c r="Z56" i="1"/>
  <c r="AA56" i="1" s="1"/>
  <c r="Z81" i="1"/>
  <c r="AA81" i="1" s="1"/>
  <c r="Z83" i="1"/>
  <c r="AA83" i="1" s="1"/>
  <c r="AI79" i="1"/>
  <c r="AJ79" i="1" s="1"/>
  <c r="AI95" i="1"/>
  <c r="AJ95" i="1" s="1"/>
  <c r="Z45" i="1"/>
  <c r="AA45" i="1" s="1"/>
  <c r="Z44" i="1"/>
  <c r="AA44" i="1" s="1"/>
  <c r="Z93" i="1"/>
  <c r="AA93" i="1" s="1"/>
  <c r="Z82" i="1"/>
  <c r="AA82" i="1" s="1"/>
  <c r="AI76" i="1"/>
  <c r="AJ76" i="1" s="1"/>
  <c r="AI98" i="1"/>
  <c r="AJ98" i="1" s="1"/>
  <c r="AI69" i="1"/>
  <c r="AJ69" i="1" s="1"/>
  <c r="AI68" i="1"/>
  <c r="AJ68" i="1" s="1"/>
  <c r="Z37" i="1"/>
  <c r="AA37" i="1" s="1"/>
  <c r="AI37" i="1"/>
  <c r="AJ37" i="1" s="1"/>
  <c r="AI57" i="1"/>
  <c r="AJ57" i="1" s="1"/>
  <c r="Z48" i="1"/>
  <c r="AA48" i="1" s="1"/>
  <c r="Z57" i="1"/>
  <c r="AA57" i="1" s="1"/>
  <c r="AI52" i="1"/>
  <c r="AJ52" i="1" s="1"/>
  <c r="Z51" i="1"/>
  <c r="AA51" i="1" s="1"/>
  <c r="Z90" i="1"/>
  <c r="AA90" i="1" s="1"/>
  <c r="Z50" i="1"/>
  <c r="AA50" i="1" s="1"/>
  <c r="Z58" i="1"/>
  <c r="AA58" i="1" s="1"/>
  <c r="Z80" i="1"/>
  <c r="AA80" i="1" s="1"/>
  <c r="Z84" i="1"/>
  <c r="AA84" i="1" s="1"/>
  <c r="AI91" i="1"/>
  <c r="AJ91" i="1" s="1"/>
  <c r="Z61" i="1"/>
  <c r="AA61" i="1" s="1"/>
  <c r="Z42" i="1"/>
  <c r="AA42" i="1" s="1"/>
  <c r="Z36" i="1"/>
  <c r="AA36" i="1" s="1"/>
  <c r="Z71" i="1"/>
  <c r="AA71" i="1" s="1"/>
  <c r="AI88" i="1"/>
  <c r="AJ88" i="1" s="1"/>
  <c r="Z76" i="1"/>
  <c r="AA76" i="1" s="1"/>
  <c r="Z87" i="1"/>
  <c r="AA87" i="1" s="1"/>
  <c r="AI89" i="1"/>
  <c r="AJ89" i="1" s="1"/>
  <c r="AE78" i="8"/>
  <c r="AF78" i="8" s="1"/>
  <c r="AH78" i="8" s="1"/>
  <c r="AI77" i="8"/>
  <c r="AJ77" i="8" s="1"/>
  <c r="AE90" i="5"/>
  <c r="AF90" i="5" s="1"/>
  <c r="AH90" i="5" s="1"/>
  <c r="AI89" i="5"/>
  <c r="AJ89" i="5" s="1"/>
  <c r="AE99" i="3"/>
  <c r="AI98" i="3"/>
  <c r="AJ98" i="3" s="1"/>
  <c r="AD102" i="1"/>
  <c r="AH102" i="1" s="1"/>
  <c r="AI102" i="1" s="1"/>
  <c r="AJ102" i="1" s="1"/>
  <c r="AI92" i="4"/>
  <c r="AJ92" i="4" s="1"/>
  <c r="AE93" i="4"/>
  <c r="AF93" i="4" s="1"/>
  <c r="AH93" i="4" s="1"/>
  <c r="AE94" i="4" s="1"/>
  <c r="AF94" i="4" s="1"/>
  <c r="AH94" i="4" s="1"/>
  <c r="Z92" i="4"/>
  <c r="AA92" i="4" s="1"/>
  <c r="V94" i="4"/>
  <c r="W94" i="4" s="1"/>
  <c r="Y94" i="4" s="1"/>
  <c r="V95" i="4" s="1"/>
  <c r="Z93" i="4"/>
  <c r="AA93" i="4" s="1"/>
  <c r="AI103" i="6"/>
  <c r="AJ103" i="6" s="1"/>
  <c r="W104" i="6"/>
  <c r="Z103" i="6"/>
  <c r="AA103" i="6" s="1"/>
  <c r="Z66" i="1"/>
  <c r="AA66" i="1" s="1"/>
  <c r="V79" i="7" l="1"/>
  <c r="Z78" i="7"/>
  <c r="AA78" i="7" s="1"/>
  <c r="W79" i="7"/>
  <c r="Z78" i="8"/>
  <c r="AA78" i="8" s="1"/>
  <c r="V79" i="8"/>
  <c r="W79" i="8" s="1"/>
  <c r="Y79" i="8" s="1"/>
  <c r="V80" i="8" s="1"/>
  <c r="Z88" i="5"/>
  <c r="AA88" i="5" s="1"/>
  <c r="V89" i="5"/>
  <c r="W89" i="5" s="1"/>
  <c r="Y89" i="5" s="1"/>
  <c r="V90" i="5" s="1"/>
  <c r="W90" i="5" s="1"/>
  <c r="Y90" i="5" s="1"/>
  <c r="V99" i="3"/>
  <c r="W99" i="3" s="1"/>
  <c r="Y99" i="3" s="1"/>
  <c r="Z99" i="3" s="1"/>
  <c r="AA99" i="3" s="1"/>
  <c r="Z98" i="3"/>
  <c r="AA98" i="3" s="1"/>
  <c r="AE84" i="7"/>
  <c r="AF84" i="7" s="1"/>
  <c r="AH84" i="7" s="1"/>
  <c r="AE85" i="7" s="1"/>
  <c r="AF85" i="7" s="1"/>
  <c r="AH85" i="7" s="1"/>
  <c r="Z101" i="1"/>
  <c r="AA101" i="1" s="1"/>
  <c r="U102" i="1"/>
  <c r="Y102" i="1" s="1"/>
  <c r="V103" i="1" s="1"/>
  <c r="AE79" i="8"/>
  <c r="AF79" i="8" s="1"/>
  <c r="AH79" i="8" s="1"/>
  <c r="AI78" i="8"/>
  <c r="AJ78" i="8" s="1"/>
  <c r="AE91" i="5"/>
  <c r="AF91" i="5" s="1"/>
  <c r="AH91" i="5" s="1"/>
  <c r="AI90" i="5"/>
  <c r="AJ90" i="5" s="1"/>
  <c r="AF99" i="3"/>
  <c r="AH99" i="3" s="1"/>
  <c r="AE103" i="1"/>
  <c r="AF103" i="1" s="1"/>
  <c r="AH103" i="1" s="1"/>
  <c r="AE104" i="1" s="1"/>
  <c r="AF104" i="1" s="1"/>
  <c r="AH104" i="1" s="1"/>
  <c r="AI93" i="4"/>
  <c r="AJ93" i="4" s="1"/>
  <c r="W95" i="4"/>
  <c r="Y95" i="4" s="1"/>
  <c r="V96" i="4" s="1"/>
  <c r="Z94" i="4"/>
  <c r="AA94" i="4" s="1"/>
  <c r="AE95" i="4"/>
  <c r="AF95" i="4" s="1"/>
  <c r="AH95" i="4" s="1"/>
  <c r="AI94" i="4"/>
  <c r="AJ94" i="4" s="1"/>
  <c r="AI104" i="6"/>
  <c r="AJ104" i="6" s="1"/>
  <c r="W105" i="6"/>
  <c r="Z104" i="6"/>
  <c r="AA104" i="6" s="1"/>
  <c r="V80" i="7" l="1"/>
  <c r="W80" i="7" s="1"/>
  <c r="Z79" i="7"/>
  <c r="AA79" i="7" s="1"/>
  <c r="W80" i="8"/>
  <c r="Y80" i="8" s="1"/>
  <c r="V81" i="8" s="1"/>
  <c r="Z79" i="8"/>
  <c r="AA79" i="8" s="1"/>
  <c r="Z89" i="5"/>
  <c r="AA89" i="5" s="1"/>
  <c r="V100" i="3"/>
  <c r="W100" i="3" s="1"/>
  <c r="Y100" i="3" s="1"/>
  <c r="V101" i="3" s="1"/>
  <c r="W101" i="3" s="1"/>
  <c r="Y101" i="3" s="1"/>
  <c r="V91" i="5"/>
  <c r="W91" i="5" s="1"/>
  <c r="Y91" i="5" s="1"/>
  <c r="V92" i="5" s="1"/>
  <c r="Z90" i="5"/>
  <c r="AA90" i="5" s="1"/>
  <c r="AI84" i="7"/>
  <c r="AJ84" i="7" s="1"/>
  <c r="Z102" i="1"/>
  <c r="AA102" i="1" s="1"/>
  <c r="AI103" i="1"/>
  <c r="AJ103" i="1" s="1"/>
  <c r="AE86" i="7"/>
  <c r="AF86" i="7" s="1"/>
  <c r="AH86" i="7" s="1"/>
  <c r="AI85" i="7"/>
  <c r="AJ85" i="7" s="1"/>
  <c r="AE80" i="8"/>
  <c r="AF80" i="8" s="1"/>
  <c r="AH80" i="8" s="1"/>
  <c r="AI79" i="8"/>
  <c r="AJ79" i="8" s="1"/>
  <c r="AE92" i="5"/>
  <c r="AF92" i="5" s="1"/>
  <c r="AH92" i="5" s="1"/>
  <c r="AI91" i="5"/>
  <c r="AJ91" i="5" s="1"/>
  <c r="AE100" i="3"/>
  <c r="AF100" i="3" s="1"/>
  <c r="AH100" i="3" s="1"/>
  <c r="AI99" i="3"/>
  <c r="AJ99" i="3" s="1"/>
  <c r="Z95" i="4"/>
  <c r="AA95" i="4" s="1"/>
  <c r="W96" i="4"/>
  <c r="Y96" i="4" s="1"/>
  <c r="V97" i="4" s="1"/>
  <c r="AE96" i="4"/>
  <c r="AF96" i="4" s="1"/>
  <c r="AH96" i="4" s="1"/>
  <c r="AI95" i="4"/>
  <c r="AJ95" i="4" s="1"/>
  <c r="W106" i="6"/>
  <c r="Z105" i="6"/>
  <c r="AA105" i="6" s="1"/>
  <c r="AI105" i="6"/>
  <c r="AJ105" i="6" s="1"/>
  <c r="AE105" i="1"/>
  <c r="AF105" i="1" s="1"/>
  <c r="AH105" i="1" s="1"/>
  <c r="AI104" i="1"/>
  <c r="AJ104" i="1" s="1"/>
  <c r="W103" i="1"/>
  <c r="Y103" i="1" s="1"/>
  <c r="Z80" i="7" l="1"/>
  <c r="AA80" i="7" s="1"/>
  <c r="V81" i="7"/>
  <c r="W81" i="7" s="1"/>
  <c r="Z80" i="8"/>
  <c r="AA80" i="8" s="1"/>
  <c r="W81" i="8"/>
  <c r="Y81" i="8" s="1"/>
  <c r="V82" i="8" s="1"/>
  <c r="Z100" i="3"/>
  <c r="AA100" i="3" s="1"/>
  <c r="Z91" i="5"/>
  <c r="AA91" i="5" s="1"/>
  <c r="W92" i="5"/>
  <c r="Y92" i="5" s="1"/>
  <c r="V93" i="5" s="1"/>
  <c r="V102" i="3"/>
  <c r="W102" i="3" s="1"/>
  <c r="Y102" i="3" s="1"/>
  <c r="Z101" i="3"/>
  <c r="AA101" i="3" s="1"/>
  <c r="Z103" i="1"/>
  <c r="AA103" i="1" s="1"/>
  <c r="V104" i="1"/>
  <c r="W104" i="1" s="1"/>
  <c r="Y104" i="1" s="1"/>
  <c r="V105" i="1" s="1"/>
  <c r="AE87" i="7"/>
  <c r="AF87" i="7" s="1"/>
  <c r="AH87" i="7" s="1"/>
  <c r="AI86" i="7"/>
  <c r="AJ86" i="7" s="1"/>
  <c r="AE81" i="8"/>
  <c r="AF81" i="8" s="1"/>
  <c r="AH81" i="8" s="1"/>
  <c r="AI80" i="8"/>
  <c r="AJ80" i="8" s="1"/>
  <c r="AE93" i="5"/>
  <c r="AF93" i="5" s="1"/>
  <c r="AH93" i="5" s="1"/>
  <c r="AI92" i="5"/>
  <c r="AJ92" i="5" s="1"/>
  <c r="AE101" i="3"/>
  <c r="AF101" i="3" s="1"/>
  <c r="AH101" i="3" s="1"/>
  <c r="AI100" i="3"/>
  <c r="AJ100" i="3" s="1"/>
  <c r="Z96" i="4"/>
  <c r="AA96" i="4" s="1"/>
  <c r="W97" i="4"/>
  <c r="Y97" i="4" s="1"/>
  <c r="V98" i="4" s="1"/>
  <c r="AE97" i="4"/>
  <c r="AF97" i="4" s="1"/>
  <c r="AH97" i="4" s="1"/>
  <c r="AI96" i="4"/>
  <c r="AJ96" i="4" s="1"/>
  <c r="AE107" i="6"/>
  <c r="AF107" i="6" s="1"/>
  <c r="AI106" i="6"/>
  <c r="AJ106" i="6" s="1"/>
  <c r="W107" i="6"/>
  <c r="Z106" i="6"/>
  <c r="AA106" i="6" s="1"/>
  <c r="AE106" i="1"/>
  <c r="AF106" i="1" s="1"/>
  <c r="AH106" i="1" s="1"/>
  <c r="AI105" i="1"/>
  <c r="AJ105" i="1" s="1"/>
  <c r="Z81" i="7" l="1"/>
  <c r="AA81" i="7" s="1"/>
  <c r="V82" i="7"/>
  <c r="W82" i="7" s="1"/>
  <c r="Z81" i="8"/>
  <c r="AA81" i="8" s="1"/>
  <c r="W82" i="8"/>
  <c r="Y82" i="8" s="1"/>
  <c r="V83" i="8" s="1"/>
  <c r="Z92" i="5"/>
  <c r="AA92" i="5" s="1"/>
  <c r="W93" i="5"/>
  <c r="Y93" i="5" s="1"/>
  <c r="V94" i="5" s="1"/>
  <c r="Z102" i="3"/>
  <c r="AA102" i="3" s="1"/>
  <c r="V103" i="3"/>
  <c r="W103" i="3" s="1"/>
  <c r="Y103" i="3" s="1"/>
  <c r="AI87" i="7"/>
  <c r="AJ87" i="7" s="1"/>
  <c r="AE88" i="7"/>
  <c r="AF88" i="7" s="1"/>
  <c r="AH88" i="7" s="1"/>
  <c r="AE82" i="8"/>
  <c r="AF82" i="8" s="1"/>
  <c r="AH82" i="8" s="1"/>
  <c r="AI81" i="8"/>
  <c r="AJ81" i="8" s="1"/>
  <c r="AE94" i="5"/>
  <c r="AF94" i="5" s="1"/>
  <c r="AH94" i="5" s="1"/>
  <c r="AI93" i="5"/>
  <c r="AJ93" i="5" s="1"/>
  <c r="AI101" i="3"/>
  <c r="AJ101" i="3" s="1"/>
  <c r="AE102" i="3"/>
  <c r="AF102" i="3" s="1"/>
  <c r="AH102" i="3" s="1"/>
  <c r="Z97" i="4"/>
  <c r="AA97" i="4" s="1"/>
  <c r="W98" i="4"/>
  <c r="Y98" i="4" s="1"/>
  <c r="V99" i="4" s="1"/>
  <c r="AE98" i="4"/>
  <c r="AF98" i="4" s="1"/>
  <c r="AH98" i="4" s="1"/>
  <c r="AI97" i="4"/>
  <c r="AJ97" i="4" s="1"/>
  <c r="W108" i="6"/>
  <c r="Y108" i="6" s="1"/>
  <c r="V109" i="6" s="1"/>
  <c r="Z107" i="6"/>
  <c r="AA107" i="6" s="1"/>
  <c r="AE108" i="6"/>
  <c r="AF108" i="6" s="1"/>
  <c r="AH108" i="6" s="1"/>
  <c r="AI107" i="6"/>
  <c r="AJ107" i="6" s="1"/>
  <c r="AE107" i="1"/>
  <c r="AF107" i="1" s="1"/>
  <c r="AH107" i="1" s="1"/>
  <c r="AI106" i="1"/>
  <c r="AJ106" i="1" s="1"/>
  <c r="W105" i="1"/>
  <c r="Z104" i="1"/>
  <c r="AA104" i="1" s="1"/>
  <c r="Z82" i="7" l="1"/>
  <c r="AA82" i="7" s="1"/>
  <c r="V83" i="7"/>
  <c r="W83" i="7" s="1"/>
  <c r="Y83" i="7" s="1"/>
  <c r="W83" i="8"/>
  <c r="Y83" i="8" s="1"/>
  <c r="V84" i="8" s="1"/>
  <c r="Z82" i="8"/>
  <c r="AA82" i="8" s="1"/>
  <c r="Z93" i="5"/>
  <c r="AA93" i="5" s="1"/>
  <c r="W94" i="5"/>
  <c r="Y94" i="5" s="1"/>
  <c r="V95" i="5" s="1"/>
  <c r="V104" i="3"/>
  <c r="W104" i="3" s="1"/>
  <c r="Y104" i="3" s="1"/>
  <c r="Z103" i="3"/>
  <c r="AA103" i="3" s="1"/>
  <c r="AE89" i="7"/>
  <c r="AF89" i="7" s="1"/>
  <c r="AH89" i="7" s="1"/>
  <c r="AI88" i="7"/>
  <c r="AJ88" i="7" s="1"/>
  <c r="AI82" i="8"/>
  <c r="AJ82" i="8" s="1"/>
  <c r="AE83" i="8"/>
  <c r="AF83" i="8" s="1"/>
  <c r="AH83" i="8" s="1"/>
  <c r="AE95" i="5"/>
  <c r="AF95" i="5" s="1"/>
  <c r="AH95" i="5" s="1"/>
  <c r="AI94" i="5"/>
  <c r="AJ94" i="5" s="1"/>
  <c r="AI102" i="3"/>
  <c r="AJ102" i="3" s="1"/>
  <c r="AE103" i="3"/>
  <c r="AF103" i="3" s="1"/>
  <c r="AH103" i="3" s="1"/>
  <c r="W99" i="4"/>
  <c r="Y99" i="4" s="1"/>
  <c r="V100" i="4" s="1"/>
  <c r="Z98" i="4"/>
  <c r="AA98" i="4" s="1"/>
  <c r="AE99" i="4"/>
  <c r="AF99" i="4" s="1"/>
  <c r="AH99" i="4" s="1"/>
  <c r="AI98" i="4"/>
  <c r="AJ98" i="4" s="1"/>
  <c r="AE109" i="6"/>
  <c r="AF109" i="6" s="1"/>
  <c r="AH109" i="6" s="1"/>
  <c r="AI108" i="6"/>
  <c r="AJ108" i="6" s="1"/>
  <c r="W109" i="6"/>
  <c r="Y109" i="6" s="1"/>
  <c r="V110" i="6" s="1"/>
  <c r="Z108" i="6"/>
  <c r="AA108" i="6" s="1"/>
  <c r="AE108" i="1"/>
  <c r="AF108" i="1" s="1"/>
  <c r="AH108" i="1" s="1"/>
  <c r="AI107" i="1"/>
  <c r="AJ107" i="1" s="1"/>
  <c r="Y105" i="1"/>
  <c r="V84" i="7" l="1"/>
  <c r="W84" i="7" s="1"/>
  <c r="Y84" i="7" s="1"/>
  <c r="Z83" i="7"/>
  <c r="AA83" i="7" s="1"/>
  <c r="W84" i="8"/>
  <c r="Y84" i="8" s="1"/>
  <c r="V85" i="8" s="1"/>
  <c r="Z83" i="8"/>
  <c r="AA83" i="8" s="1"/>
  <c r="W95" i="5"/>
  <c r="Y95" i="5" s="1"/>
  <c r="V96" i="5" s="1"/>
  <c r="Z94" i="5"/>
  <c r="AA94" i="5" s="1"/>
  <c r="V105" i="3"/>
  <c r="W105" i="3" s="1"/>
  <c r="Y105" i="3" s="1"/>
  <c r="Z104" i="3"/>
  <c r="AA104" i="3" s="1"/>
  <c r="Z105" i="1"/>
  <c r="AA105" i="1" s="1"/>
  <c r="V106" i="1"/>
  <c r="W106" i="1" s="1"/>
  <c r="Y106" i="1" s="1"/>
  <c r="AE90" i="7"/>
  <c r="AF90" i="7" s="1"/>
  <c r="AH90" i="7" s="1"/>
  <c r="AI89" i="7"/>
  <c r="AJ89" i="7" s="1"/>
  <c r="AE84" i="8"/>
  <c r="AF84" i="8" s="1"/>
  <c r="AH84" i="8" s="1"/>
  <c r="AI83" i="8"/>
  <c r="AJ83" i="8" s="1"/>
  <c r="AE96" i="5"/>
  <c r="AF96" i="5" s="1"/>
  <c r="AH96" i="5" s="1"/>
  <c r="AI95" i="5"/>
  <c r="AJ95" i="5" s="1"/>
  <c r="AI103" i="3"/>
  <c r="AJ103" i="3" s="1"/>
  <c r="AE104" i="3"/>
  <c r="AF104" i="3" s="1"/>
  <c r="AH104" i="3" s="1"/>
  <c r="Z99" i="4"/>
  <c r="AA99" i="4" s="1"/>
  <c r="W100" i="4"/>
  <c r="Y100" i="4" s="1"/>
  <c r="V101" i="4" s="1"/>
  <c r="AE100" i="4"/>
  <c r="AF100" i="4" s="1"/>
  <c r="AH100" i="4" s="1"/>
  <c r="AI99" i="4"/>
  <c r="AJ99" i="4" s="1"/>
  <c r="W110" i="6"/>
  <c r="Y110" i="6" s="1"/>
  <c r="V111" i="6" s="1"/>
  <c r="Z109" i="6"/>
  <c r="AA109" i="6" s="1"/>
  <c r="AE110" i="6"/>
  <c r="AI109" i="6"/>
  <c r="AJ109" i="6" s="1"/>
  <c r="AE109" i="1"/>
  <c r="AF109" i="1" s="1"/>
  <c r="AH109" i="1" s="1"/>
  <c r="AI108" i="1"/>
  <c r="AJ108" i="1" s="1"/>
  <c r="V85" i="7" l="1"/>
  <c r="W85" i="7" s="1"/>
  <c r="Y85" i="7" s="1"/>
  <c r="Z84" i="7"/>
  <c r="AA84" i="7" s="1"/>
  <c r="W85" i="8"/>
  <c r="Y85" i="8" s="1"/>
  <c r="V86" i="8" s="1"/>
  <c r="Z84" i="8"/>
  <c r="AA84" i="8" s="1"/>
  <c r="W96" i="5"/>
  <c r="Y96" i="5" s="1"/>
  <c r="V97" i="5" s="1"/>
  <c r="Z95" i="5"/>
  <c r="AA95" i="5" s="1"/>
  <c r="V106" i="3"/>
  <c r="W106" i="3" s="1"/>
  <c r="Y106" i="3" s="1"/>
  <c r="Z105" i="3"/>
  <c r="AA105" i="3" s="1"/>
  <c r="V107" i="1"/>
  <c r="W107" i="1" s="1"/>
  <c r="Y107" i="1" s="1"/>
  <c r="V108" i="1" s="1"/>
  <c r="AI90" i="7"/>
  <c r="AJ90" i="7" s="1"/>
  <c r="AE91" i="7"/>
  <c r="AF91" i="7" s="1"/>
  <c r="AH91" i="7" s="1"/>
  <c r="AI84" i="8"/>
  <c r="AJ84" i="8" s="1"/>
  <c r="AE85" i="8"/>
  <c r="AF85" i="8" s="1"/>
  <c r="AH85" i="8" s="1"/>
  <c r="AE97" i="5"/>
  <c r="AF97" i="5" s="1"/>
  <c r="AH97" i="5" s="1"/>
  <c r="AI96" i="5"/>
  <c r="AJ96" i="5" s="1"/>
  <c r="AI104" i="3"/>
  <c r="AJ104" i="3" s="1"/>
  <c r="AE105" i="3"/>
  <c r="AF105" i="3" s="1"/>
  <c r="AH105" i="3" s="1"/>
  <c r="Z100" i="4"/>
  <c r="AA100" i="4" s="1"/>
  <c r="W101" i="4"/>
  <c r="Y101" i="4" s="1"/>
  <c r="V102" i="4" s="1"/>
  <c r="AE101" i="4"/>
  <c r="AF101" i="4" s="1"/>
  <c r="AH101" i="4" s="1"/>
  <c r="AI100" i="4"/>
  <c r="AJ100" i="4" s="1"/>
  <c r="AF110" i="6"/>
  <c r="AH110" i="6" s="1"/>
  <c r="Z110" i="6"/>
  <c r="AA110" i="6" s="1"/>
  <c r="W111" i="6"/>
  <c r="Y111" i="6" s="1"/>
  <c r="V112" i="6" s="1"/>
  <c r="AI109" i="1"/>
  <c r="AJ109" i="1" s="1"/>
  <c r="AE110" i="1"/>
  <c r="AF110" i="1" s="1"/>
  <c r="AH110" i="1" s="1"/>
  <c r="Z106" i="1"/>
  <c r="AA106" i="1" s="1"/>
  <c r="V86" i="7" l="1"/>
  <c r="W86" i="7" s="1"/>
  <c r="Y86" i="7" s="1"/>
  <c r="Z85" i="7"/>
  <c r="AA85" i="7" s="1"/>
  <c r="Z85" i="8"/>
  <c r="AA85" i="8" s="1"/>
  <c r="Z96" i="5"/>
  <c r="AA96" i="5" s="1"/>
  <c r="W97" i="5"/>
  <c r="Y97" i="5" s="1"/>
  <c r="V98" i="5" s="1"/>
  <c r="V107" i="3"/>
  <c r="W107" i="3" s="1"/>
  <c r="Y107" i="3" s="1"/>
  <c r="Z106" i="3"/>
  <c r="AA106" i="3" s="1"/>
  <c r="W108" i="1"/>
  <c r="Y108" i="1" s="1"/>
  <c r="V109" i="1" s="1"/>
  <c r="AE92" i="7"/>
  <c r="AF92" i="7" s="1"/>
  <c r="AH92" i="7" s="1"/>
  <c r="AI91" i="7"/>
  <c r="AJ91" i="7" s="1"/>
  <c r="AE86" i="8"/>
  <c r="AF86" i="8" s="1"/>
  <c r="AH86" i="8" s="1"/>
  <c r="AI85" i="8"/>
  <c r="AJ85" i="8" s="1"/>
  <c r="AE98" i="5"/>
  <c r="AF98" i="5" s="1"/>
  <c r="AH98" i="5" s="1"/>
  <c r="AI97" i="5"/>
  <c r="AJ97" i="5" s="1"/>
  <c r="AE106" i="3"/>
  <c r="AF106" i="3" s="1"/>
  <c r="AH106" i="3" s="1"/>
  <c r="AI105" i="3"/>
  <c r="AJ105" i="3" s="1"/>
  <c r="Z101" i="4"/>
  <c r="AA101" i="4" s="1"/>
  <c r="W102" i="4"/>
  <c r="Y102" i="4" s="1"/>
  <c r="V103" i="4" s="1"/>
  <c r="AE102" i="4"/>
  <c r="AF102" i="4" s="1"/>
  <c r="AH102" i="4" s="1"/>
  <c r="AI101" i="4"/>
  <c r="AJ101" i="4" s="1"/>
  <c r="AE111" i="6"/>
  <c r="AI110" i="6"/>
  <c r="AJ110" i="6" s="1"/>
  <c r="W86" i="8"/>
  <c r="Y86" i="8" s="1"/>
  <c r="V87" i="8" s="1"/>
  <c r="W112" i="6"/>
  <c r="Y112" i="6" s="1"/>
  <c r="V113" i="6" s="1"/>
  <c r="Z111" i="6"/>
  <c r="AA111" i="6" s="1"/>
  <c r="AI110" i="1"/>
  <c r="AJ110" i="1" s="1"/>
  <c r="AE111" i="1"/>
  <c r="AF111" i="1" s="1"/>
  <c r="AH111" i="1" s="1"/>
  <c r="Z107" i="1"/>
  <c r="AA107" i="1" s="1"/>
  <c r="Z86" i="7" l="1"/>
  <c r="AA86" i="7" s="1"/>
  <c r="V87" i="7"/>
  <c r="W87" i="7" s="1"/>
  <c r="Y87" i="7" s="1"/>
  <c r="Z97" i="5"/>
  <c r="AA97" i="5" s="1"/>
  <c r="W98" i="5"/>
  <c r="Y98" i="5" s="1"/>
  <c r="V99" i="5" s="1"/>
  <c r="W99" i="5" s="1"/>
  <c r="Y99" i="5" s="1"/>
  <c r="V100" i="5" s="1"/>
  <c r="V108" i="3"/>
  <c r="W108" i="3" s="1"/>
  <c r="Y108" i="3" s="1"/>
  <c r="Z107" i="3"/>
  <c r="AA107" i="3" s="1"/>
  <c r="AI92" i="7"/>
  <c r="AJ92" i="7" s="1"/>
  <c r="AE93" i="7"/>
  <c r="AF93" i="7" s="1"/>
  <c r="AH93" i="7" s="1"/>
  <c r="AI86" i="8"/>
  <c r="AJ86" i="8" s="1"/>
  <c r="AE87" i="8"/>
  <c r="AF87" i="8" s="1"/>
  <c r="AH87" i="8" s="1"/>
  <c r="AI98" i="5"/>
  <c r="AJ98" i="5" s="1"/>
  <c r="AE99" i="5"/>
  <c r="AF99" i="5" s="1"/>
  <c r="AH99" i="5" s="1"/>
  <c r="AI106" i="3"/>
  <c r="AJ106" i="3" s="1"/>
  <c r="AE107" i="3"/>
  <c r="AF107" i="3" s="1"/>
  <c r="AH107" i="3" s="1"/>
  <c r="W103" i="4"/>
  <c r="Y103" i="4" s="1"/>
  <c r="V104" i="4" s="1"/>
  <c r="Z102" i="4"/>
  <c r="AA102" i="4" s="1"/>
  <c r="AE103" i="4"/>
  <c r="AF103" i="4" s="1"/>
  <c r="AH103" i="4" s="1"/>
  <c r="AI102" i="4"/>
  <c r="AJ102" i="4" s="1"/>
  <c r="AF111" i="6"/>
  <c r="AH111" i="6" s="1"/>
  <c r="Z86" i="8"/>
  <c r="AA86" i="8" s="1"/>
  <c r="W113" i="6"/>
  <c r="Y113" i="6" s="1"/>
  <c r="V114" i="6" s="1"/>
  <c r="Z112" i="6"/>
  <c r="AA112" i="6" s="1"/>
  <c r="AI111" i="1"/>
  <c r="AJ111" i="1" s="1"/>
  <c r="AE112" i="1"/>
  <c r="AF112" i="1" s="1"/>
  <c r="AH112" i="1" s="1"/>
  <c r="W109" i="1"/>
  <c r="Y109" i="1" s="1"/>
  <c r="V110" i="1" s="1"/>
  <c r="Z108" i="1"/>
  <c r="AA108" i="1" s="1"/>
  <c r="Z87" i="7" l="1"/>
  <c r="AA87" i="7" s="1"/>
  <c r="V88" i="7"/>
  <c r="W88" i="7" s="1"/>
  <c r="Y88" i="7" s="1"/>
  <c r="Z98" i="5"/>
  <c r="AA98" i="5" s="1"/>
  <c r="V109" i="3"/>
  <c r="W109" i="3" s="1"/>
  <c r="Y109" i="3" s="1"/>
  <c r="Z108" i="3"/>
  <c r="AA108" i="3" s="1"/>
  <c r="AE94" i="7"/>
  <c r="AF94" i="7" s="1"/>
  <c r="AH94" i="7" s="1"/>
  <c r="AI94" i="7" s="1"/>
  <c r="AJ94" i="7" s="1"/>
  <c r="AI93" i="7"/>
  <c r="AJ93" i="7" s="1"/>
  <c r="AE88" i="8"/>
  <c r="AF88" i="8" s="1"/>
  <c r="AH88" i="8" s="1"/>
  <c r="AI87" i="8"/>
  <c r="AJ87" i="8" s="1"/>
  <c r="AE100" i="5"/>
  <c r="AF100" i="5" s="1"/>
  <c r="AH100" i="5" s="1"/>
  <c r="AI99" i="5"/>
  <c r="AJ99" i="5" s="1"/>
  <c r="Z99" i="5"/>
  <c r="AA99" i="5" s="1"/>
  <c r="W100" i="5"/>
  <c r="Y100" i="5" s="1"/>
  <c r="V101" i="5" s="1"/>
  <c r="AE108" i="3"/>
  <c r="AF108" i="3" s="1"/>
  <c r="AH108" i="3" s="1"/>
  <c r="AI107" i="3"/>
  <c r="AJ107" i="3" s="1"/>
  <c r="Z103" i="4"/>
  <c r="AA103" i="4" s="1"/>
  <c r="W104" i="4"/>
  <c r="Y104" i="4" s="1"/>
  <c r="V105" i="4" s="1"/>
  <c r="AE104" i="4"/>
  <c r="AF104" i="4" s="1"/>
  <c r="AH104" i="4" s="1"/>
  <c r="AI103" i="4"/>
  <c r="AJ103" i="4" s="1"/>
  <c r="AE112" i="6"/>
  <c r="AI111" i="6"/>
  <c r="AJ111" i="6" s="1"/>
  <c r="W87" i="8"/>
  <c r="Y87" i="8" s="1"/>
  <c r="V88" i="8" s="1"/>
  <c r="W114" i="6"/>
  <c r="Y114" i="6" s="1"/>
  <c r="V115" i="6" s="1"/>
  <c r="Z113" i="6"/>
  <c r="AA113" i="6" s="1"/>
  <c r="AI112" i="1"/>
  <c r="AJ112" i="1" s="1"/>
  <c r="AE113" i="1"/>
  <c r="AF113" i="1" s="1"/>
  <c r="AH113" i="1" s="1"/>
  <c r="W110" i="1"/>
  <c r="Y110" i="1" s="1"/>
  <c r="V111" i="1" s="1"/>
  <c r="V89" i="7" l="1"/>
  <c r="W89" i="7" s="1"/>
  <c r="Y89" i="7" s="1"/>
  <c r="Z88" i="7"/>
  <c r="AA88" i="7" s="1"/>
  <c r="V110" i="3"/>
  <c r="W110" i="3" s="1"/>
  <c r="Y110" i="3" s="1"/>
  <c r="Z109" i="3"/>
  <c r="AA109" i="3" s="1"/>
  <c r="AE95" i="7"/>
  <c r="AF95" i="7" s="1"/>
  <c r="AH95" i="7" s="1"/>
  <c r="AE89" i="8"/>
  <c r="AF89" i="8" s="1"/>
  <c r="AH89" i="8" s="1"/>
  <c r="AI88" i="8"/>
  <c r="AJ88" i="8" s="1"/>
  <c r="AI100" i="5"/>
  <c r="AJ100" i="5" s="1"/>
  <c r="AE101" i="5"/>
  <c r="AF101" i="5" s="1"/>
  <c r="AH101" i="5" s="1"/>
  <c r="W101" i="5"/>
  <c r="Y101" i="5" s="1"/>
  <c r="V102" i="5" s="1"/>
  <c r="Z100" i="5"/>
  <c r="AA100" i="5" s="1"/>
  <c r="AI108" i="3"/>
  <c r="AJ108" i="3" s="1"/>
  <c r="AE109" i="3"/>
  <c r="AF109" i="3" s="1"/>
  <c r="AH109" i="3" s="1"/>
  <c r="W105" i="4"/>
  <c r="Y105" i="4" s="1"/>
  <c r="V106" i="4" s="1"/>
  <c r="Z104" i="4"/>
  <c r="AA104" i="4" s="1"/>
  <c r="AE105" i="4"/>
  <c r="AF105" i="4" s="1"/>
  <c r="AH105" i="4" s="1"/>
  <c r="AI104" i="4"/>
  <c r="AJ104" i="4" s="1"/>
  <c r="AF112" i="6"/>
  <c r="AH112" i="6" s="1"/>
  <c r="Z87" i="8"/>
  <c r="AA87" i="8" s="1"/>
  <c r="W115" i="6"/>
  <c r="Y115" i="6" s="1"/>
  <c r="V116" i="6" s="1"/>
  <c r="Z114" i="6"/>
  <c r="AA114" i="6" s="1"/>
  <c r="AI113" i="1"/>
  <c r="AJ113" i="1" s="1"/>
  <c r="AE114" i="1"/>
  <c r="AF114" i="1" s="1"/>
  <c r="AH114" i="1" s="1"/>
  <c r="Z109" i="1"/>
  <c r="AA109" i="1" s="1"/>
  <c r="V90" i="7" l="1"/>
  <c r="W90" i="7" s="1"/>
  <c r="Y90" i="7" s="1"/>
  <c r="Z89" i="7"/>
  <c r="AA89" i="7" s="1"/>
  <c r="V111" i="3"/>
  <c r="W111" i="3" s="1"/>
  <c r="Y111" i="3" s="1"/>
  <c r="Z110" i="3"/>
  <c r="AA110" i="3" s="1"/>
  <c r="AE90" i="8"/>
  <c r="AF90" i="8" s="1"/>
  <c r="AH90" i="8" s="1"/>
  <c r="AE91" i="8" s="1"/>
  <c r="AF91" i="8" s="1"/>
  <c r="AI89" i="8"/>
  <c r="AJ89" i="8" s="1"/>
  <c r="AE102" i="5"/>
  <c r="AF102" i="5" s="1"/>
  <c r="AH102" i="5" s="1"/>
  <c r="AI101" i="5"/>
  <c r="AJ101" i="5" s="1"/>
  <c r="Z101" i="5"/>
  <c r="AA101" i="5" s="1"/>
  <c r="W102" i="5"/>
  <c r="Y102" i="5" s="1"/>
  <c r="V103" i="5" s="1"/>
  <c r="AI109" i="3"/>
  <c r="AJ109" i="3" s="1"/>
  <c r="AE110" i="3"/>
  <c r="AF110" i="3" s="1"/>
  <c r="AH110" i="3" s="1"/>
  <c r="Z105" i="4"/>
  <c r="AA105" i="4" s="1"/>
  <c r="W106" i="4"/>
  <c r="Y106" i="4" s="1"/>
  <c r="V107" i="4" s="1"/>
  <c r="AE106" i="4"/>
  <c r="AF106" i="4" s="1"/>
  <c r="AH106" i="4" s="1"/>
  <c r="AI105" i="4"/>
  <c r="AJ105" i="4" s="1"/>
  <c r="AE113" i="6"/>
  <c r="AF113" i="6" s="1"/>
  <c r="AH113" i="6" s="1"/>
  <c r="AI112" i="6"/>
  <c r="AJ112" i="6" s="1"/>
  <c r="W88" i="8"/>
  <c r="Y88" i="8" s="1"/>
  <c r="V89" i="8" s="1"/>
  <c r="AE96" i="7"/>
  <c r="AF96" i="7" s="1"/>
  <c r="AI95" i="7"/>
  <c r="AJ95" i="7" s="1"/>
  <c r="W116" i="6"/>
  <c r="Y116" i="6" s="1"/>
  <c r="V117" i="6" s="1"/>
  <c r="Z115" i="6"/>
  <c r="AA115" i="6" s="1"/>
  <c r="AI114" i="1"/>
  <c r="AJ114" i="1" s="1"/>
  <c r="AE115" i="1"/>
  <c r="AF115" i="1" s="1"/>
  <c r="AH115" i="1" s="1"/>
  <c r="Z110" i="1"/>
  <c r="AA110" i="1" s="1"/>
  <c r="Z90" i="7" l="1"/>
  <c r="AA90" i="7" s="1"/>
  <c r="V91" i="7"/>
  <c r="W91" i="7" s="1"/>
  <c r="Y91" i="7" s="1"/>
  <c r="V112" i="3"/>
  <c r="W112" i="3" s="1"/>
  <c r="Y112" i="3" s="1"/>
  <c r="Z111" i="3"/>
  <c r="AA111" i="3" s="1"/>
  <c r="AI90" i="8"/>
  <c r="AJ90" i="8" s="1"/>
  <c r="Z102" i="5"/>
  <c r="AA102" i="5" s="1"/>
  <c r="W103" i="5"/>
  <c r="Y103" i="5" s="1"/>
  <c r="V104" i="5" s="1"/>
  <c r="AE103" i="5"/>
  <c r="AF103" i="5" s="1"/>
  <c r="AH103" i="5" s="1"/>
  <c r="AI102" i="5"/>
  <c r="AJ102" i="5" s="1"/>
  <c r="AI110" i="3"/>
  <c r="AJ110" i="3" s="1"/>
  <c r="AE111" i="3"/>
  <c r="AF111" i="3" s="1"/>
  <c r="AH111" i="3" s="1"/>
  <c r="Z106" i="4"/>
  <c r="AA106" i="4" s="1"/>
  <c r="W107" i="4"/>
  <c r="Y107" i="4" s="1"/>
  <c r="V108" i="4" s="1"/>
  <c r="AE107" i="4"/>
  <c r="AF107" i="4" s="1"/>
  <c r="AH107" i="4" s="1"/>
  <c r="AI106" i="4"/>
  <c r="AJ106" i="4" s="1"/>
  <c r="AE114" i="6"/>
  <c r="AI113" i="6"/>
  <c r="AJ113" i="6" s="1"/>
  <c r="AH91" i="8"/>
  <c r="Z88" i="8"/>
  <c r="AA88" i="8" s="1"/>
  <c r="AH96" i="7"/>
  <c r="W117" i="6"/>
  <c r="Y117" i="6" s="1"/>
  <c r="V118" i="6" s="1"/>
  <c r="Z116" i="6"/>
  <c r="AA116" i="6" s="1"/>
  <c r="AI115" i="1"/>
  <c r="AJ115" i="1" s="1"/>
  <c r="AE116" i="1"/>
  <c r="AF116" i="1" s="1"/>
  <c r="AH116" i="1" s="1"/>
  <c r="W111" i="1"/>
  <c r="V92" i="7" l="1"/>
  <c r="W92" i="7" s="1"/>
  <c r="Y92" i="7" s="1"/>
  <c r="Z91" i="7"/>
  <c r="AA91" i="7" s="1"/>
  <c r="V113" i="3"/>
  <c r="W113" i="3" s="1"/>
  <c r="Y113" i="3" s="1"/>
  <c r="Z112" i="3"/>
  <c r="AA112" i="3" s="1"/>
  <c r="AE104" i="5"/>
  <c r="AF104" i="5" s="1"/>
  <c r="AH104" i="5" s="1"/>
  <c r="AI103" i="5"/>
  <c r="AJ103" i="5" s="1"/>
  <c r="Z103" i="5"/>
  <c r="AA103" i="5" s="1"/>
  <c r="W104" i="5"/>
  <c r="Y104" i="5" s="1"/>
  <c r="V105" i="5" s="1"/>
  <c r="AI111" i="3"/>
  <c r="AJ111" i="3" s="1"/>
  <c r="AE112" i="3"/>
  <c r="AF112" i="3" s="1"/>
  <c r="AH112" i="3" s="1"/>
  <c r="Z107" i="4"/>
  <c r="AA107" i="4" s="1"/>
  <c r="W108" i="4"/>
  <c r="Y108" i="4" s="1"/>
  <c r="V109" i="4" s="1"/>
  <c r="AE108" i="4"/>
  <c r="AF108" i="4" s="1"/>
  <c r="AH108" i="4" s="1"/>
  <c r="AI107" i="4"/>
  <c r="AJ107" i="4" s="1"/>
  <c r="AF114" i="6"/>
  <c r="AH114" i="6" s="1"/>
  <c r="AE92" i="8"/>
  <c r="AF92" i="8" s="1"/>
  <c r="AH92" i="8" s="1"/>
  <c r="AI91" i="8"/>
  <c r="AJ91" i="8" s="1"/>
  <c r="W89" i="8"/>
  <c r="Y89" i="8" s="1"/>
  <c r="V90" i="8" s="1"/>
  <c r="AE97" i="7"/>
  <c r="AF97" i="7" s="1"/>
  <c r="AI96" i="7"/>
  <c r="AJ96" i="7" s="1"/>
  <c r="W118" i="6"/>
  <c r="Y118" i="6" s="1"/>
  <c r="V119" i="6" s="1"/>
  <c r="Z117" i="6"/>
  <c r="AA117" i="6" s="1"/>
  <c r="AI116" i="1"/>
  <c r="AJ116" i="1" s="1"/>
  <c r="AE117" i="1"/>
  <c r="AF117" i="1" s="1"/>
  <c r="AH117" i="1" s="1"/>
  <c r="Y111" i="1"/>
  <c r="Z92" i="7" l="1"/>
  <c r="AA92" i="7" s="1"/>
  <c r="V93" i="7"/>
  <c r="W93" i="7" s="1"/>
  <c r="Y93" i="7" s="1"/>
  <c r="V114" i="3"/>
  <c r="W114" i="3" s="1"/>
  <c r="Y114" i="3" s="1"/>
  <c r="Z113" i="3"/>
  <c r="AA113" i="3" s="1"/>
  <c r="V112" i="1"/>
  <c r="W112" i="1" s="1"/>
  <c r="Y112" i="1" s="1"/>
  <c r="W105" i="5"/>
  <c r="Y105" i="5" s="1"/>
  <c r="V106" i="5" s="1"/>
  <c r="Z104" i="5"/>
  <c r="AA104" i="5" s="1"/>
  <c r="AE105" i="5"/>
  <c r="AF105" i="5" s="1"/>
  <c r="AH105" i="5" s="1"/>
  <c r="AI104" i="5"/>
  <c r="AJ104" i="5" s="1"/>
  <c r="AI112" i="3"/>
  <c r="AJ112" i="3" s="1"/>
  <c r="AE113" i="3"/>
  <c r="AF113" i="3" s="1"/>
  <c r="AH113" i="3" s="1"/>
  <c r="Z108" i="4"/>
  <c r="AA108" i="4" s="1"/>
  <c r="W109" i="4"/>
  <c r="Y109" i="4" s="1"/>
  <c r="V110" i="4" s="1"/>
  <c r="AE109" i="4"/>
  <c r="AF109" i="4" s="1"/>
  <c r="AH109" i="4" s="1"/>
  <c r="AI108" i="4"/>
  <c r="AJ108" i="4" s="1"/>
  <c r="AE115" i="6"/>
  <c r="AI114" i="6"/>
  <c r="AJ114" i="6" s="1"/>
  <c r="AE93" i="8"/>
  <c r="AI92" i="8"/>
  <c r="AJ92" i="8" s="1"/>
  <c r="Z89" i="8"/>
  <c r="AA89" i="8" s="1"/>
  <c r="AH97" i="7"/>
  <c r="Z118" i="6"/>
  <c r="AA118" i="6" s="1"/>
  <c r="W119" i="6"/>
  <c r="Y119" i="6" s="1"/>
  <c r="V120" i="6" s="1"/>
  <c r="AI117" i="1"/>
  <c r="AJ117" i="1" s="1"/>
  <c r="AE118" i="1"/>
  <c r="AF118" i="1" s="1"/>
  <c r="AH118" i="1" s="1"/>
  <c r="Z111" i="1"/>
  <c r="AA111" i="1" s="1"/>
  <c r="V94" i="7" l="1"/>
  <c r="W94" i="7" s="1"/>
  <c r="Y94" i="7" s="1"/>
  <c r="Z93" i="7"/>
  <c r="AA93" i="7" s="1"/>
  <c r="V115" i="3"/>
  <c r="W115" i="3" s="1"/>
  <c r="Y115" i="3" s="1"/>
  <c r="Z114" i="3"/>
  <c r="AA114" i="3" s="1"/>
  <c r="V113" i="1"/>
  <c r="W113" i="1" s="1"/>
  <c r="Y113" i="1" s="1"/>
  <c r="V114" i="1" s="1"/>
  <c r="W110" i="4"/>
  <c r="Y110" i="4" s="1"/>
  <c r="V111" i="4" s="1"/>
  <c r="AE106" i="5"/>
  <c r="AF106" i="5" s="1"/>
  <c r="AH106" i="5" s="1"/>
  <c r="AI105" i="5"/>
  <c r="AJ105" i="5" s="1"/>
  <c r="W106" i="5"/>
  <c r="Y106" i="5" s="1"/>
  <c r="V107" i="5" s="1"/>
  <c r="Z105" i="5"/>
  <c r="AA105" i="5" s="1"/>
  <c r="AI113" i="3"/>
  <c r="AJ113" i="3" s="1"/>
  <c r="AE114" i="3"/>
  <c r="AF114" i="3" s="1"/>
  <c r="AH114" i="3" s="1"/>
  <c r="Z109" i="4"/>
  <c r="AA109" i="4" s="1"/>
  <c r="AE110" i="4"/>
  <c r="AF110" i="4" s="1"/>
  <c r="AH110" i="4" s="1"/>
  <c r="AI109" i="4"/>
  <c r="AJ109" i="4" s="1"/>
  <c r="AF115" i="6"/>
  <c r="AH115" i="6" s="1"/>
  <c r="AF93" i="8"/>
  <c r="AH93" i="8" s="1"/>
  <c r="W90" i="8"/>
  <c r="Y90" i="8" s="1"/>
  <c r="V91" i="8" s="1"/>
  <c r="AI97" i="7"/>
  <c r="AJ97" i="7" s="1"/>
  <c r="AE98" i="7"/>
  <c r="Z119" i="6"/>
  <c r="AA119" i="6" s="1"/>
  <c r="W120" i="6"/>
  <c r="Y120" i="6" s="1"/>
  <c r="V121" i="6" s="1"/>
  <c r="AI118" i="1"/>
  <c r="AJ118" i="1" s="1"/>
  <c r="AE119" i="1"/>
  <c r="AF119" i="1" s="1"/>
  <c r="AH119" i="1" s="1"/>
  <c r="Z112" i="1"/>
  <c r="AA112" i="1" s="1"/>
  <c r="Z94" i="7" l="1"/>
  <c r="AA94" i="7" s="1"/>
  <c r="V95" i="7"/>
  <c r="W95" i="7" s="1"/>
  <c r="Y95" i="7" s="1"/>
  <c r="V116" i="3"/>
  <c r="W116" i="3" s="1"/>
  <c r="Y116" i="3" s="1"/>
  <c r="Z115" i="3"/>
  <c r="AA115" i="3" s="1"/>
  <c r="Z110" i="4"/>
  <c r="AA110" i="4" s="1"/>
  <c r="W111" i="4"/>
  <c r="Y111" i="4" s="1"/>
  <c r="V112" i="4" s="1"/>
  <c r="W107" i="5"/>
  <c r="Y107" i="5" s="1"/>
  <c r="V108" i="5" s="1"/>
  <c r="Z106" i="5"/>
  <c r="AA106" i="5" s="1"/>
  <c r="AI106" i="5"/>
  <c r="AJ106" i="5" s="1"/>
  <c r="AE107" i="5"/>
  <c r="AF107" i="5" s="1"/>
  <c r="AH107" i="5" s="1"/>
  <c r="AI114" i="3"/>
  <c r="AJ114" i="3" s="1"/>
  <c r="AE115" i="3"/>
  <c r="AF115" i="3" s="1"/>
  <c r="AH115" i="3" s="1"/>
  <c r="AE111" i="4"/>
  <c r="AF111" i="4" s="1"/>
  <c r="AH111" i="4" s="1"/>
  <c r="AI110" i="4"/>
  <c r="AJ110" i="4" s="1"/>
  <c r="AE116" i="6"/>
  <c r="AI115" i="6"/>
  <c r="AJ115" i="6" s="1"/>
  <c r="AE94" i="8"/>
  <c r="AI93" i="8"/>
  <c r="AJ93" i="8" s="1"/>
  <c r="Z90" i="8"/>
  <c r="AA90" i="8" s="1"/>
  <c r="AF98" i="7"/>
  <c r="AH98" i="7" s="1"/>
  <c r="W121" i="6"/>
  <c r="Y121" i="6" s="1"/>
  <c r="V122" i="6" s="1"/>
  <c r="Z120" i="6"/>
  <c r="AA120" i="6" s="1"/>
  <c r="AI119" i="1"/>
  <c r="AJ119" i="1" s="1"/>
  <c r="AE120" i="1"/>
  <c r="AF120" i="1" s="1"/>
  <c r="AH120" i="1" s="1"/>
  <c r="W114" i="1"/>
  <c r="Y114" i="1" s="1"/>
  <c r="V115" i="1" s="1"/>
  <c r="Z95" i="7" l="1"/>
  <c r="AA95" i="7" s="1"/>
  <c r="V96" i="7"/>
  <c r="W96" i="7" s="1"/>
  <c r="Y96" i="7" s="1"/>
  <c r="V117" i="3"/>
  <c r="W117" i="3" s="1"/>
  <c r="Y117" i="3" s="1"/>
  <c r="Z116" i="3"/>
  <c r="AA116" i="3" s="1"/>
  <c r="Z111" i="4"/>
  <c r="AA111" i="4" s="1"/>
  <c r="W112" i="4"/>
  <c r="Y112" i="4" s="1"/>
  <c r="V113" i="4" s="1"/>
  <c r="AE108" i="5"/>
  <c r="AF108" i="5" s="1"/>
  <c r="AH108" i="5" s="1"/>
  <c r="AI107" i="5"/>
  <c r="AJ107" i="5" s="1"/>
  <c r="Z107" i="5"/>
  <c r="AA107" i="5" s="1"/>
  <c r="W108" i="5"/>
  <c r="Y108" i="5" s="1"/>
  <c r="V109" i="5" s="1"/>
  <c r="AI115" i="3"/>
  <c r="AJ115" i="3" s="1"/>
  <c r="AE116" i="3"/>
  <c r="AF116" i="3" s="1"/>
  <c r="AH116" i="3" s="1"/>
  <c r="AI111" i="4"/>
  <c r="AJ111" i="4" s="1"/>
  <c r="AE112" i="4"/>
  <c r="AF112" i="4" s="1"/>
  <c r="AH112" i="4" s="1"/>
  <c r="AF116" i="6"/>
  <c r="AH116" i="6" s="1"/>
  <c r="AF94" i="8"/>
  <c r="AH94" i="8" s="1"/>
  <c r="W91" i="8"/>
  <c r="Y91" i="8" s="1"/>
  <c r="V92" i="8" s="1"/>
  <c r="AE99" i="7"/>
  <c r="AI98" i="7"/>
  <c r="AJ98" i="7" s="1"/>
  <c r="Z121" i="6"/>
  <c r="AA121" i="6" s="1"/>
  <c r="W122" i="6"/>
  <c r="Y122" i="6" s="1"/>
  <c r="V123" i="6" s="1"/>
  <c r="AI120" i="1"/>
  <c r="AJ120" i="1" s="1"/>
  <c r="AE121" i="1"/>
  <c r="AF121" i="1" s="1"/>
  <c r="AH121" i="1" s="1"/>
  <c r="Z113" i="1"/>
  <c r="AA113" i="1" s="1"/>
  <c r="Z96" i="7" l="1"/>
  <c r="AA96" i="7" s="1"/>
  <c r="V97" i="7"/>
  <c r="W97" i="7" s="1"/>
  <c r="Y97" i="7" s="1"/>
  <c r="V118" i="3"/>
  <c r="W118" i="3" s="1"/>
  <c r="Y118" i="3" s="1"/>
  <c r="Z117" i="3"/>
  <c r="AA117" i="3" s="1"/>
  <c r="Z112" i="4"/>
  <c r="AA112" i="4" s="1"/>
  <c r="W113" i="4"/>
  <c r="Y113" i="4" s="1"/>
  <c r="V114" i="4" s="1"/>
  <c r="W109" i="5"/>
  <c r="Y109" i="5" s="1"/>
  <c r="V110" i="5" s="1"/>
  <c r="Z108" i="5"/>
  <c r="AA108" i="5" s="1"/>
  <c r="AI108" i="5"/>
  <c r="AJ108" i="5" s="1"/>
  <c r="AE109" i="5"/>
  <c r="AF109" i="5" s="1"/>
  <c r="AH109" i="5" s="1"/>
  <c r="AE117" i="3"/>
  <c r="AF117" i="3" s="1"/>
  <c r="AH117" i="3" s="1"/>
  <c r="AI116" i="3"/>
  <c r="AJ116" i="3" s="1"/>
  <c r="AI112" i="4"/>
  <c r="AJ112" i="4" s="1"/>
  <c r="AE113" i="4"/>
  <c r="AF113" i="4" s="1"/>
  <c r="AH113" i="4" s="1"/>
  <c r="AE117" i="6"/>
  <c r="AI116" i="6"/>
  <c r="AJ116" i="6" s="1"/>
  <c r="AE95" i="8"/>
  <c r="AF95" i="8" s="1"/>
  <c r="AH95" i="8" s="1"/>
  <c r="AI94" i="8"/>
  <c r="AJ94" i="8" s="1"/>
  <c r="W92" i="8"/>
  <c r="Z91" i="8"/>
  <c r="AA91" i="8" s="1"/>
  <c r="AF99" i="7"/>
  <c r="AH99" i="7" s="1"/>
  <c r="W123" i="6"/>
  <c r="Y123" i="6" s="1"/>
  <c r="V124" i="6" s="1"/>
  <c r="Z122" i="6"/>
  <c r="AA122" i="6" s="1"/>
  <c r="AI121" i="1"/>
  <c r="AJ121" i="1" s="1"/>
  <c r="AE122" i="1"/>
  <c r="AF122" i="1" s="1"/>
  <c r="AH122" i="1" s="1"/>
  <c r="W115" i="1"/>
  <c r="Y115" i="1" s="1"/>
  <c r="Z114" i="1"/>
  <c r="AA114" i="1" s="1"/>
  <c r="Z97" i="7" l="1"/>
  <c r="AA97" i="7" s="1"/>
  <c r="V98" i="7"/>
  <c r="W98" i="7" s="1"/>
  <c r="Y98" i="7" s="1"/>
  <c r="V119" i="3"/>
  <c r="W119" i="3" s="1"/>
  <c r="Y119" i="3" s="1"/>
  <c r="Z118" i="3"/>
  <c r="AA118" i="3" s="1"/>
  <c r="Z115" i="1"/>
  <c r="AA115" i="1" s="1"/>
  <c r="V116" i="1"/>
  <c r="W116" i="1" s="1"/>
  <c r="Y116" i="1" s="1"/>
  <c r="V117" i="1" s="1"/>
  <c r="Z113" i="4"/>
  <c r="AA113" i="4" s="1"/>
  <c r="W114" i="4"/>
  <c r="Y114" i="4" s="1"/>
  <c r="V115" i="4" s="1"/>
  <c r="AE110" i="5"/>
  <c r="AF110" i="5" s="1"/>
  <c r="AH110" i="5" s="1"/>
  <c r="AI109" i="5"/>
  <c r="AJ109" i="5" s="1"/>
  <c r="W110" i="5"/>
  <c r="Y110" i="5" s="1"/>
  <c r="V111" i="5" s="1"/>
  <c r="Z109" i="5"/>
  <c r="AA109" i="5" s="1"/>
  <c r="AI117" i="3"/>
  <c r="AJ117" i="3" s="1"/>
  <c r="AE118" i="3"/>
  <c r="AF118" i="3" s="1"/>
  <c r="AH118" i="3" s="1"/>
  <c r="AE114" i="4"/>
  <c r="AF114" i="4" s="1"/>
  <c r="AH114" i="4" s="1"/>
  <c r="AI113" i="4"/>
  <c r="AJ113" i="4" s="1"/>
  <c r="AF117" i="6"/>
  <c r="AH117" i="6" s="1"/>
  <c r="AE96" i="8"/>
  <c r="AF96" i="8" s="1"/>
  <c r="AH96" i="8" s="1"/>
  <c r="AI95" i="8"/>
  <c r="AJ95" i="8" s="1"/>
  <c r="Y92" i="8"/>
  <c r="V93" i="8" s="1"/>
  <c r="AE100" i="7"/>
  <c r="AI99" i="7"/>
  <c r="AJ99" i="7" s="1"/>
  <c r="W124" i="6"/>
  <c r="Y124" i="6" s="1"/>
  <c r="V125" i="6" s="1"/>
  <c r="Z123" i="6"/>
  <c r="AA123" i="6" s="1"/>
  <c r="AI122" i="1"/>
  <c r="AJ122" i="1" s="1"/>
  <c r="AE123" i="1"/>
  <c r="AF123" i="1" s="1"/>
  <c r="AH123" i="1" s="1"/>
  <c r="Z98" i="7" l="1"/>
  <c r="AA98" i="7" s="1"/>
  <c r="V99" i="7"/>
  <c r="W99" i="7" s="1"/>
  <c r="Y99" i="7" s="1"/>
  <c r="V120" i="3"/>
  <c r="W120" i="3" s="1"/>
  <c r="Y120" i="3" s="1"/>
  <c r="Z119" i="3"/>
  <c r="AA119" i="3" s="1"/>
  <c r="Z114" i="4"/>
  <c r="AA114" i="4" s="1"/>
  <c r="W115" i="4"/>
  <c r="Y115" i="4" s="1"/>
  <c r="V116" i="4" s="1"/>
  <c r="Z110" i="5"/>
  <c r="AA110" i="5" s="1"/>
  <c r="W111" i="5"/>
  <c r="Y111" i="5" s="1"/>
  <c r="V112" i="5" s="1"/>
  <c r="AE111" i="5"/>
  <c r="AF111" i="5" s="1"/>
  <c r="AH111" i="5" s="1"/>
  <c r="AI110" i="5"/>
  <c r="AJ110" i="5" s="1"/>
  <c r="AI118" i="3"/>
  <c r="AJ118" i="3" s="1"/>
  <c r="AE119" i="3"/>
  <c r="AF119" i="3" s="1"/>
  <c r="AH119" i="3" s="1"/>
  <c r="AI114" i="4"/>
  <c r="AJ114" i="4" s="1"/>
  <c r="AE115" i="4"/>
  <c r="AF115" i="4" s="1"/>
  <c r="AH115" i="4" s="1"/>
  <c r="AI117" i="6"/>
  <c r="AJ117" i="6" s="1"/>
  <c r="AE118" i="6"/>
  <c r="AE97" i="8"/>
  <c r="AI96" i="8"/>
  <c r="AJ96" i="8" s="1"/>
  <c r="Z92" i="8"/>
  <c r="AA92" i="8" s="1"/>
  <c r="AF100" i="7"/>
  <c r="AH100" i="7" s="1"/>
  <c r="W125" i="6"/>
  <c r="Y125" i="6" s="1"/>
  <c r="V126" i="6" s="1"/>
  <c r="Z124" i="6"/>
  <c r="AA124" i="6" s="1"/>
  <c r="AI123" i="1"/>
  <c r="AJ123" i="1" s="1"/>
  <c r="AE124" i="1"/>
  <c r="AF124" i="1" s="1"/>
  <c r="AH124" i="1" s="1"/>
  <c r="W117" i="1"/>
  <c r="Y117" i="1" s="1"/>
  <c r="V118" i="1" s="1"/>
  <c r="Z116" i="1"/>
  <c r="AA116" i="1" s="1"/>
  <c r="Z99" i="7" l="1"/>
  <c r="AA99" i="7" s="1"/>
  <c r="V100" i="7"/>
  <c r="W100" i="7" s="1"/>
  <c r="Y100" i="7" s="1"/>
  <c r="V121" i="3"/>
  <c r="W121" i="3" s="1"/>
  <c r="Y121" i="3" s="1"/>
  <c r="Z120" i="3"/>
  <c r="AA120" i="3" s="1"/>
  <c r="Z115" i="4"/>
  <c r="AA115" i="4" s="1"/>
  <c r="W116" i="4"/>
  <c r="Y116" i="4" s="1"/>
  <c r="V117" i="4" s="1"/>
  <c r="AE112" i="5"/>
  <c r="AF112" i="5" s="1"/>
  <c r="AH112" i="5" s="1"/>
  <c r="AI111" i="5"/>
  <c r="AJ111" i="5" s="1"/>
  <c r="W112" i="5"/>
  <c r="Y112" i="5" s="1"/>
  <c r="V113" i="5" s="1"/>
  <c r="Z111" i="5"/>
  <c r="AA111" i="5" s="1"/>
  <c r="AE120" i="3"/>
  <c r="AF120" i="3" s="1"/>
  <c r="AH120" i="3" s="1"/>
  <c r="AI119" i="3"/>
  <c r="AJ119" i="3" s="1"/>
  <c r="AE116" i="4"/>
  <c r="AF116" i="4" s="1"/>
  <c r="AH116" i="4" s="1"/>
  <c r="AI115" i="4"/>
  <c r="AJ115" i="4" s="1"/>
  <c r="AF118" i="6"/>
  <c r="AH118" i="6" s="1"/>
  <c r="AF97" i="8"/>
  <c r="AH97" i="8" s="1"/>
  <c r="W93" i="8"/>
  <c r="Y93" i="8" s="1"/>
  <c r="V94" i="8" s="1"/>
  <c r="AE101" i="7"/>
  <c r="AF101" i="7" s="1"/>
  <c r="AH101" i="7" s="1"/>
  <c r="AI100" i="7"/>
  <c r="AJ100" i="7" s="1"/>
  <c r="Z125" i="6"/>
  <c r="AA125" i="6" s="1"/>
  <c r="W126" i="6"/>
  <c r="Y126" i="6" s="1"/>
  <c r="V127" i="6" s="1"/>
  <c r="AI124" i="1"/>
  <c r="AJ124" i="1" s="1"/>
  <c r="AE125" i="1"/>
  <c r="AF125" i="1" s="1"/>
  <c r="AH125" i="1" s="1"/>
  <c r="W118" i="1"/>
  <c r="Y118" i="1" s="1"/>
  <c r="V119" i="1" s="1"/>
  <c r="Z117" i="1"/>
  <c r="AA117" i="1" s="1"/>
  <c r="V101" i="7" l="1"/>
  <c r="W101" i="7" s="1"/>
  <c r="Y101" i="7" s="1"/>
  <c r="Z100" i="7"/>
  <c r="AA100" i="7" s="1"/>
  <c r="V122" i="3"/>
  <c r="W122" i="3" s="1"/>
  <c r="Y122" i="3" s="1"/>
  <c r="Z121" i="3"/>
  <c r="AA121" i="3" s="1"/>
  <c r="Z116" i="4"/>
  <c r="AA116" i="4" s="1"/>
  <c r="W117" i="4"/>
  <c r="Y117" i="4" s="1"/>
  <c r="V118" i="4" s="1"/>
  <c r="W113" i="5"/>
  <c r="Y113" i="5" s="1"/>
  <c r="V114" i="5" s="1"/>
  <c r="Z112" i="5"/>
  <c r="AA112" i="5" s="1"/>
  <c r="AE113" i="5"/>
  <c r="AF113" i="5" s="1"/>
  <c r="AH113" i="5" s="1"/>
  <c r="AI112" i="5"/>
  <c r="AJ112" i="5" s="1"/>
  <c r="AE121" i="3"/>
  <c r="AF121" i="3" s="1"/>
  <c r="AH121" i="3" s="1"/>
  <c r="AI120" i="3"/>
  <c r="AJ120" i="3" s="1"/>
  <c r="AE117" i="4"/>
  <c r="AF117" i="4" s="1"/>
  <c r="AH117" i="4" s="1"/>
  <c r="AI116" i="4"/>
  <c r="AJ116" i="4" s="1"/>
  <c r="AE119" i="6"/>
  <c r="AI118" i="6"/>
  <c r="AJ118" i="6" s="1"/>
  <c r="AE98" i="8"/>
  <c r="AI97" i="8"/>
  <c r="AJ97" i="8" s="1"/>
  <c r="Z93" i="8"/>
  <c r="AA93" i="8" s="1"/>
  <c r="AE102" i="7"/>
  <c r="AF102" i="7" s="1"/>
  <c r="AH102" i="7" s="1"/>
  <c r="AI101" i="7"/>
  <c r="AJ101" i="7" s="1"/>
  <c r="W127" i="6"/>
  <c r="Y127" i="6" s="1"/>
  <c r="V128" i="6" s="1"/>
  <c r="Z126" i="6"/>
  <c r="AA126" i="6" s="1"/>
  <c r="AI125" i="1"/>
  <c r="AJ125" i="1" s="1"/>
  <c r="AE126" i="1"/>
  <c r="AF126" i="1" s="1"/>
  <c r="AH126" i="1" s="1"/>
  <c r="W119" i="1"/>
  <c r="Y119" i="1" s="1"/>
  <c r="V120" i="1" s="1"/>
  <c r="Z118" i="1"/>
  <c r="AA118" i="1" s="1"/>
  <c r="Z101" i="7" l="1"/>
  <c r="AA101" i="7" s="1"/>
  <c r="V102" i="7"/>
  <c r="W102" i="7" s="1"/>
  <c r="Y102" i="7" s="1"/>
  <c r="V123" i="3"/>
  <c r="W123" i="3" s="1"/>
  <c r="Y123" i="3" s="1"/>
  <c r="Z122" i="3"/>
  <c r="AA122" i="3" s="1"/>
  <c r="Z117" i="4"/>
  <c r="AA117" i="4" s="1"/>
  <c r="W118" i="4"/>
  <c r="Y118" i="4" s="1"/>
  <c r="V119" i="4" s="1"/>
  <c r="AE114" i="5"/>
  <c r="AF114" i="5" s="1"/>
  <c r="AH114" i="5" s="1"/>
  <c r="AI113" i="5"/>
  <c r="AJ113" i="5" s="1"/>
  <c r="W114" i="5"/>
  <c r="Y114" i="5" s="1"/>
  <c r="V115" i="5" s="1"/>
  <c r="Z113" i="5"/>
  <c r="AA113" i="5" s="1"/>
  <c r="AE122" i="3"/>
  <c r="AF122" i="3" s="1"/>
  <c r="AH122" i="3" s="1"/>
  <c r="AI121" i="3"/>
  <c r="AJ121" i="3" s="1"/>
  <c r="AE118" i="4"/>
  <c r="AF118" i="4" s="1"/>
  <c r="AH118" i="4" s="1"/>
  <c r="AI117" i="4"/>
  <c r="AJ117" i="4" s="1"/>
  <c r="AF119" i="6"/>
  <c r="AH119" i="6" s="1"/>
  <c r="AF98" i="8"/>
  <c r="AH98" i="8" s="1"/>
  <c r="W94" i="8"/>
  <c r="Y94" i="8" s="1"/>
  <c r="V95" i="8" s="1"/>
  <c r="AI102" i="7"/>
  <c r="AJ102" i="7" s="1"/>
  <c r="AE103" i="7"/>
  <c r="W128" i="6"/>
  <c r="Y128" i="6" s="1"/>
  <c r="V129" i="6" s="1"/>
  <c r="Z127" i="6"/>
  <c r="AA127" i="6" s="1"/>
  <c r="AI126" i="1"/>
  <c r="AJ126" i="1" s="1"/>
  <c r="AE127" i="1"/>
  <c r="AF127" i="1" s="1"/>
  <c r="AH127" i="1" s="1"/>
  <c r="W120" i="1"/>
  <c r="Y120" i="1" s="1"/>
  <c r="V121" i="1" s="1"/>
  <c r="Z119" i="1"/>
  <c r="AA119" i="1" s="1"/>
  <c r="V103" i="7" l="1"/>
  <c r="W103" i="7" s="1"/>
  <c r="Y103" i="7" s="1"/>
  <c r="Z102" i="7"/>
  <c r="AA102" i="7" s="1"/>
  <c r="V124" i="3"/>
  <c r="W124" i="3" s="1"/>
  <c r="Y124" i="3" s="1"/>
  <c r="Z123" i="3"/>
  <c r="AA123" i="3" s="1"/>
  <c r="W119" i="4"/>
  <c r="Y119" i="4" s="1"/>
  <c r="V120" i="4" s="1"/>
  <c r="Z118" i="4"/>
  <c r="AA118" i="4" s="1"/>
  <c r="W115" i="5"/>
  <c r="Y115" i="5" s="1"/>
  <c r="V116" i="5" s="1"/>
  <c r="Z114" i="5"/>
  <c r="AA114" i="5" s="1"/>
  <c r="AE115" i="5"/>
  <c r="AF115" i="5" s="1"/>
  <c r="AH115" i="5" s="1"/>
  <c r="AI114" i="5"/>
  <c r="AJ114" i="5" s="1"/>
  <c r="AI122" i="3"/>
  <c r="AJ122" i="3" s="1"/>
  <c r="AE123" i="3"/>
  <c r="AF123" i="3" s="1"/>
  <c r="AH123" i="3" s="1"/>
  <c r="AE119" i="4"/>
  <c r="AF119" i="4" s="1"/>
  <c r="AH119" i="4" s="1"/>
  <c r="AI118" i="4"/>
  <c r="AJ118" i="4" s="1"/>
  <c r="AE120" i="6"/>
  <c r="AI119" i="6"/>
  <c r="AJ119" i="6" s="1"/>
  <c r="AE99" i="8"/>
  <c r="AF99" i="8" s="1"/>
  <c r="AH99" i="8" s="1"/>
  <c r="AI98" i="8"/>
  <c r="AJ98" i="8" s="1"/>
  <c r="W95" i="8"/>
  <c r="Z94" i="8"/>
  <c r="AA94" i="8" s="1"/>
  <c r="AF103" i="7"/>
  <c r="AH103" i="7" s="1"/>
  <c r="W129" i="6"/>
  <c r="Y129" i="6" s="1"/>
  <c r="V130" i="6" s="1"/>
  <c r="Z128" i="6"/>
  <c r="AA128" i="6" s="1"/>
  <c r="AI127" i="1"/>
  <c r="AJ127" i="1" s="1"/>
  <c r="AE128" i="1"/>
  <c r="AF128" i="1" s="1"/>
  <c r="AH128" i="1" s="1"/>
  <c r="W121" i="1"/>
  <c r="Y121" i="1" s="1"/>
  <c r="V122" i="1" s="1"/>
  <c r="Z120" i="1"/>
  <c r="AA120" i="1" s="1"/>
  <c r="V104" i="7" l="1"/>
  <c r="W104" i="7" s="1"/>
  <c r="Y104" i="7" s="1"/>
  <c r="Z103" i="7"/>
  <c r="AA103" i="7" s="1"/>
  <c r="V125" i="3"/>
  <c r="W125" i="3" s="1"/>
  <c r="Y125" i="3" s="1"/>
  <c r="Z124" i="3"/>
  <c r="AA124" i="3" s="1"/>
  <c r="W120" i="4"/>
  <c r="Y120" i="4" s="1"/>
  <c r="V121" i="4" s="1"/>
  <c r="Z119" i="4"/>
  <c r="AA119" i="4" s="1"/>
  <c r="AE116" i="5"/>
  <c r="AF116" i="5" s="1"/>
  <c r="AH116" i="5" s="1"/>
  <c r="AI115" i="5"/>
  <c r="AJ115" i="5" s="1"/>
  <c r="W116" i="5"/>
  <c r="Y116" i="5" s="1"/>
  <c r="V117" i="5" s="1"/>
  <c r="Z115" i="5"/>
  <c r="AA115" i="5" s="1"/>
  <c r="AI123" i="3"/>
  <c r="AJ123" i="3" s="1"/>
  <c r="AE124" i="3"/>
  <c r="AF124" i="3" s="1"/>
  <c r="AH124" i="3" s="1"/>
  <c r="AE120" i="4"/>
  <c r="AF120" i="4" s="1"/>
  <c r="AH120" i="4" s="1"/>
  <c r="AI119" i="4"/>
  <c r="AJ119" i="4" s="1"/>
  <c r="AF120" i="6"/>
  <c r="AH120" i="6" s="1"/>
  <c r="AE100" i="8"/>
  <c r="AI99" i="8"/>
  <c r="AJ99" i="8" s="1"/>
  <c r="Y95" i="8"/>
  <c r="V96" i="8" s="1"/>
  <c r="AE104" i="7"/>
  <c r="AI103" i="7"/>
  <c r="AJ103" i="7" s="1"/>
  <c r="W130" i="6"/>
  <c r="Y130" i="6" s="1"/>
  <c r="V131" i="6" s="1"/>
  <c r="Z129" i="6"/>
  <c r="AA129" i="6" s="1"/>
  <c r="AI128" i="1"/>
  <c r="AJ128" i="1" s="1"/>
  <c r="AE129" i="1"/>
  <c r="AF129" i="1" s="1"/>
  <c r="AH129" i="1" s="1"/>
  <c r="W122" i="1"/>
  <c r="Y122" i="1" s="1"/>
  <c r="V123" i="1" s="1"/>
  <c r="Z121" i="1"/>
  <c r="AA121" i="1" s="1"/>
  <c r="V105" i="7" l="1"/>
  <c r="W105" i="7" s="1"/>
  <c r="Y105" i="7" s="1"/>
  <c r="Z104" i="7"/>
  <c r="AA104" i="7" s="1"/>
  <c r="V126" i="3"/>
  <c r="W126" i="3" s="1"/>
  <c r="Y126" i="3" s="1"/>
  <c r="Z125" i="3"/>
  <c r="AA125" i="3" s="1"/>
  <c r="Z120" i="4"/>
  <c r="AA120" i="4" s="1"/>
  <c r="W121" i="4"/>
  <c r="Y121" i="4" s="1"/>
  <c r="V122" i="4" s="1"/>
  <c r="W117" i="5"/>
  <c r="Y117" i="5" s="1"/>
  <c r="V118" i="5" s="1"/>
  <c r="Z116" i="5"/>
  <c r="AA116" i="5" s="1"/>
  <c r="AI116" i="5"/>
  <c r="AJ116" i="5" s="1"/>
  <c r="AE117" i="5"/>
  <c r="AF117" i="5" s="1"/>
  <c r="AH117" i="5" s="1"/>
  <c r="AI124" i="3"/>
  <c r="AJ124" i="3" s="1"/>
  <c r="AE125" i="3"/>
  <c r="AF125" i="3" s="1"/>
  <c r="AH125" i="3" s="1"/>
  <c r="AI120" i="4"/>
  <c r="AJ120" i="4" s="1"/>
  <c r="AE121" i="4"/>
  <c r="AF121" i="4" s="1"/>
  <c r="AH121" i="4" s="1"/>
  <c r="AE121" i="6"/>
  <c r="AI120" i="6"/>
  <c r="AJ120" i="6" s="1"/>
  <c r="AF100" i="8"/>
  <c r="AH100" i="8" s="1"/>
  <c r="Z95" i="8"/>
  <c r="AA95" i="8" s="1"/>
  <c r="AF104" i="7"/>
  <c r="AH104" i="7" s="1"/>
  <c r="W131" i="6"/>
  <c r="Y131" i="6" s="1"/>
  <c r="V132" i="6" s="1"/>
  <c r="Z130" i="6"/>
  <c r="AA130" i="6" s="1"/>
  <c r="AI129" i="1"/>
  <c r="AJ129" i="1" s="1"/>
  <c r="AE130" i="1"/>
  <c r="AF130" i="1" s="1"/>
  <c r="AH130" i="1" s="1"/>
  <c r="W123" i="1"/>
  <c r="Y123" i="1" s="1"/>
  <c r="V124" i="1" s="1"/>
  <c r="Z122" i="1"/>
  <c r="AA122" i="1" s="1"/>
  <c r="V106" i="7" l="1"/>
  <c r="W106" i="7" s="1"/>
  <c r="Y106" i="7" s="1"/>
  <c r="Z105" i="7"/>
  <c r="AA105" i="7" s="1"/>
  <c r="V127" i="3"/>
  <c r="W127" i="3" s="1"/>
  <c r="Y127" i="3" s="1"/>
  <c r="Z126" i="3"/>
  <c r="AA126" i="3" s="1"/>
  <c r="Z121" i="4"/>
  <c r="AA121" i="4" s="1"/>
  <c r="W122" i="4"/>
  <c r="Y122" i="4" s="1"/>
  <c r="V123" i="4" s="1"/>
  <c r="AE118" i="5"/>
  <c r="AF118" i="5" s="1"/>
  <c r="AH118" i="5" s="1"/>
  <c r="AI117" i="5"/>
  <c r="AJ117" i="5" s="1"/>
  <c r="W118" i="5"/>
  <c r="Y118" i="5" s="1"/>
  <c r="V119" i="5" s="1"/>
  <c r="Z117" i="5"/>
  <c r="AA117" i="5" s="1"/>
  <c r="AI125" i="3"/>
  <c r="AJ125" i="3" s="1"/>
  <c r="AE126" i="3"/>
  <c r="AF126" i="3" s="1"/>
  <c r="AH126" i="3" s="1"/>
  <c r="AE122" i="4"/>
  <c r="AF122" i="4" s="1"/>
  <c r="AH122" i="4" s="1"/>
  <c r="AI121" i="4"/>
  <c r="AJ121" i="4" s="1"/>
  <c r="AF121" i="6"/>
  <c r="AH121" i="6" s="1"/>
  <c r="AE101" i="8"/>
  <c r="AI100" i="8"/>
  <c r="AJ100" i="8" s="1"/>
  <c r="W96" i="8"/>
  <c r="Y96" i="8" s="1"/>
  <c r="V97" i="8" s="1"/>
  <c r="AE105" i="7"/>
  <c r="AI104" i="7"/>
  <c r="AJ104" i="7" s="1"/>
  <c r="W132" i="6"/>
  <c r="Y132" i="6" s="1"/>
  <c r="V133" i="6" s="1"/>
  <c r="Z131" i="6"/>
  <c r="AA131" i="6" s="1"/>
  <c r="AI130" i="1"/>
  <c r="AJ130" i="1" s="1"/>
  <c r="AE131" i="1"/>
  <c r="AF131" i="1" s="1"/>
  <c r="AH131" i="1" s="1"/>
  <c r="W124" i="1"/>
  <c r="Y124" i="1" s="1"/>
  <c r="V125" i="1" s="1"/>
  <c r="Z123" i="1"/>
  <c r="AA123" i="1" s="1"/>
  <c r="Z106" i="7" l="1"/>
  <c r="AA106" i="7" s="1"/>
  <c r="V107" i="7"/>
  <c r="W107" i="7" s="1"/>
  <c r="Y107" i="7" s="1"/>
  <c r="V128" i="3"/>
  <c r="W128" i="3" s="1"/>
  <c r="Y128" i="3" s="1"/>
  <c r="Z127" i="3"/>
  <c r="AA127" i="3" s="1"/>
  <c r="W123" i="4"/>
  <c r="Y123" i="4" s="1"/>
  <c r="V124" i="4" s="1"/>
  <c r="Z122" i="4"/>
  <c r="AA122" i="4" s="1"/>
  <c r="W119" i="5"/>
  <c r="Y119" i="5" s="1"/>
  <c r="V120" i="5" s="1"/>
  <c r="Z118" i="5"/>
  <c r="AA118" i="5" s="1"/>
  <c r="AE119" i="5"/>
  <c r="AF119" i="5" s="1"/>
  <c r="AH119" i="5" s="1"/>
  <c r="AI118" i="5"/>
  <c r="AJ118" i="5" s="1"/>
  <c r="AI126" i="3"/>
  <c r="AJ126" i="3" s="1"/>
  <c r="AE127" i="3"/>
  <c r="AF127" i="3" s="1"/>
  <c r="AH127" i="3" s="1"/>
  <c r="AE123" i="4"/>
  <c r="AF123" i="4" s="1"/>
  <c r="AH123" i="4" s="1"/>
  <c r="AI122" i="4"/>
  <c r="AJ122" i="4" s="1"/>
  <c r="AI121" i="6"/>
  <c r="AJ121" i="6" s="1"/>
  <c r="AE122" i="6"/>
  <c r="AF101" i="8"/>
  <c r="AH101" i="8" s="1"/>
  <c r="Z96" i="8"/>
  <c r="AA96" i="8" s="1"/>
  <c r="AF105" i="7"/>
  <c r="AH105" i="7" s="1"/>
  <c r="W133" i="6"/>
  <c r="Y133" i="6" s="1"/>
  <c r="V134" i="6" s="1"/>
  <c r="Z132" i="6"/>
  <c r="AA132" i="6" s="1"/>
  <c r="AI131" i="1"/>
  <c r="AJ131" i="1" s="1"/>
  <c r="AE132" i="1"/>
  <c r="AF132" i="1" s="1"/>
  <c r="AH132" i="1" s="1"/>
  <c r="Z124" i="1"/>
  <c r="AA124" i="1" s="1"/>
  <c r="Z107" i="7" l="1"/>
  <c r="AA107" i="7" s="1"/>
  <c r="V108" i="7"/>
  <c r="W108" i="7" s="1"/>
  <c r="Y108" i="7" s="1"/>
  <c r="V129" i="3"/>
  <c r="W129" i="3" s="1"/>
  <c r="Y129" i="3" s="1"/>
  <c r="Z128" i="3"/>
  <c r="AA128" i="3" s="1"/>
  <c r="Z123" i="4"/>
  <c r="AA123" i="4" s="1"/>
  <c r="W124" i="4"/>
  <c r="Y124" i="4" s="1"/>
  <c r="V125" i="4" s="1"/>
  <c r="AI119" i="5"/>
  <c r="AJ119" i="5" s="1"/>
  <c r="AE120" i="5"/>
  <c r="AF120" i="5" s="1"/>
  <c r="AH120" i="5" s="1"/>
  <c r="Z119" i="5"/>
  <c r="AA119" i="5" s="1"/>
  <c r="W120" i="5"/>
  <c r="Y120" i="5" s="1"/>
  <c r="V121" i="5" s="1"/>
  <c r="AI127" i="3"/>
  <c r="AJ127" i="3" s="1"/>
  <c r="AE128" i="3"/>
  <c r="AF128" i="3" s="1"/>
  <c r="AH128" i="3" s="1"/>
  <c r="AE124" i="4"/>
  <c r="AF124" i="4" s="1"/>
  <c r="AH124" i="4" s="1"/>
  <c r="AI123" i="4"/>
  <c r="AJ123" i="4" s="1"/>
  <c r="AF122" i="6"/>
  <c r="AH122" i="6" s="1"/>
  <c r="AE102" i="8"/>
  <c r="AI101" i="8"/>
  <c r="AJ101" i="8" s="1"/>
  <c r="W97" i="8"/>
  <c r="Y97" i="8" s="1"/>
  <c r="V98" i="8" s="1"/>
  <c r="AE106" i="7"/>
  <c r="AI105" i="7"/>
  <c r="AJ105" i="7" s="1"/>
  <c r="W134" i="6"/>
  <c r="Y134" i="6" s="1"/>
  <c r="V135" i="6" s="1"/>
  <c r="Z133" i="6"/>
  <c r="AA133" i="6" s="1"/>
  <c r="AI132" i="1"/>
  <c r="AJ132" i="1" s="1"/>
  <c r="AE133" i="1"/>
  <c r="AF133" i="1" s="1"/>
  <c r="AH133" i="1" s="1"/>
  <c r="W125" i="1"/>
  <c r="Y125" i="1" s="1"/>
  <c r="V126" i="1" s="1"/>
  <c r="Z108" i="7" l="1"/>
  <c r="AA108" i="7" s="1"/>
  <c r="V109" i="7"/>
  <c r="W109" i="7" s="1"/>
  <c r="Y109" i="7" s="1"/>
  <c r="V130" i="3"/>
  <c r="W130" i="3" s="1"/>
  <c r="Y130" i="3" s="1"/>
  <c r="Z129" i="3"/>
  <c r="AA129" i="3" s="1"/>
  <c r="Z124" i="4"/>
  <c r="AA124" i="4" s="1"/>
  <c r="W125" i="4"/>
  <c r="Y125" i="4" s="1"/>
  <c r="V126" i="4" s="1"/>
  <c r="W121" i="5"/>
  <c r="Y121" i="5" s="1"/>
  <c r="V122" i="5" s="1"/>
  <c r="Z120" i="5"/>
  <c r="AA120" i="5" s="1"/>
  <c r="AE121" i="5"/>
  <c r="AF121" i="5" s="1"/>
  <c r="AH121" i="5" s="1"/>
  <c r="AI120" i="5"/>
  <c r="AJ120" i="5" s="1"/>
  <c r="AI128" i="3"/>
  <c r="AJ128" i="3" s="1"/>
  <c r="AE129" i="3"/>
  <c r="AF129" i="3" s="1"/>
  <c r="AH129" i="3" s="1"/>
  <c r="AI124" i="4"/>
  <c r="AJ124" i="4" s="1"/>
  <c r="AE125" i="4"/>
  <c r="AF125" i="4" s="1"/>
  <c r="AH125" i="4" s="1"/>
  <c r="AE123" i="6"/>
  <c r="AI122" i="6"/>
  <c r="AJ122" i="6" s="1"/>
  <c r="AF102" i="8"/>
  <c r="AH102" i="8" s="1"/>
  <c r="Z97" i="8"/>
  <c r="AA97" i="8" s="1"/>
  <c r="AF106" i="7"/>
  <c r="AH106" i="7" s="1"/>
  <c r="W135" i="6"/>
  <c r="Y135" i="6" s="1"/>
  <c r="V136" i="6" s="1"/>
  <c r="Z134" i="6"/>
  <c r="AA134" i="6" s="1"/>
  <c r="AI133" i="1"/>
  <c r="AJ133" i="1" s="1"/>
  <c r="AE134" i="1"/>
  <c r="AF134" i="1" s="1"/>
  <c r="AH134" i="1" s="1"/>
  <c r="Z125" i="1"/>
  <c r="AA125" i="1" s="1"/>
  <c r="V110" i="7" l="1"/>
  <c r="W110" i="7" s="1"/>
  <c r="Y110" i="7" s="1"/>
  <c r="Z109" i="7"/>
  <c r="AA109" i="7" s="1"/>
  <c r="V131" i="3"/>
  <c r="W131" i="3" s="1"/>
  <c r="Y131" i="3" s="1"/>
  <c r="Z130" i="3"/>
  <c r="AA130" i="3" s="1"/>
  <c r="Z125" i="4"/>
  <c r="AA125" i="4" s="1"/>
  <c r="W126" i="4"/>
  <c r="Y126" i="4" s="1"/>
  <c r="V127" i="4" s="1"/>
  <c r="AE122" i="5"/>
  <c r="AF122" i="5" s="1"/>
  <c r="AH122" i="5" s="1"/>
  <c r="AI121" i="5"/>
  <c r="AJ121" i="5" s="1"/>
  <c r="Z121" i="5"/>
  <c r="AA121" i="5" s="1"/>
  <c r="W122" i="5"/>
  <c r="Y122" i="5" s="1"/>
  <c r="V123" i="5" s="1"/>
  <c r="AI129" i="3"/>
  <c r="AJ129" i="3" s="1"/>
  <c r="AE130" i="3"/>
  <c r="AF130" i="3" s="1"/>
  <c r="AH130" i="3" s="1"/>
  <c r="AI125" i="4"/>
  <c r="AJ125" i="4" s="1"/>
  <c r="AE126" i="4"/>
  <c r="AF126" i="4" s="1"/>
  <c r="AH126" i="4" s="1"/>
  <c r="AF123" i="6"/>
  <c r="AH123" i="6" s="1"/>
  <c r="AI102" i="8"/>
  <c r="AJ102" i="8" s="1"/>
  <c r="AE103" i="8"/>
  <c r="W98" i="8"/>
  <c r="Y98" i="8" s="1"/>
  <c r="V99" i="8" s="1"/>
  <c r="AI106" i="7"/>
  <c r="AJ106" i="7" s="1"/>
  <c r="AE107" i="7"/>
  <c r="Y136" i="6"/>
  <c r="Z136" i="6" s="1"/>
  <c r="AA136" i="6" s="1"/>
  <c r="Z135" i="6"/>
  <c r="AA135" i="6" s="1"/>
  <c r="AI134" i="1"/>
  <c r="AJ134" i="1" s="1"/>
  <c r="AE135" i="1"/>
  <c r="AF135" i="1" s="1"/>
  <c r="AH135" i="1" s="1"/>
  <c r="W126" i="1"/>
  <c r="Y126" i="1" s="1"/>
  <c r="V127" i="1" s="1"/>
  <c r="Z110" i="7" l="1"/>
  <c r="AA110" i="7" s="1"/>
  <c r="V111" i="7"/>
  <c r="W111" i="7" s="1"/>
  <c r="Y111" i="7" s="1"/>
  <c r="V132" i="3"/>
  <c r="W132" i="3" s="1"/>
  <c r="Y132" i="3" s="1"/>
  <c r="Z131" i="3"/>
  <c r="AA131" i="3" s="1"/>
  <c r="Z126" i="4"/>
  <c r="AA126" i="4" s="1"/>
  <c r="W127" i="4"/>
  <c r="Y127" i="4" s="1"/>
  <c r="V128" i="4" s="1"/>
  <c r="W123" i="5"/>
  <c r="Y123" i="5" s="1"/>
  <c r="V124" i="5" s="1"/>
  <c r="Z122" i="5"/>
  <c r="AA122" i="5" s="1"/>
  <c r="AI122" i="5"/>
  <c r="AJ122" i="5" s="1"/>
  <c r="AE123" i="5"/>
  <c r="AF123" i="5" s="1"/>
  <c r="AH123" i="5" s="1"/>
  <c r="AI130" i="3"/>
  <c r="AJ130" i="3" s="1"/>
  <c r="AE131" i="3"/>
  <c r="AF131" i="3" s="1"/>
  <c r="AH131" i="3" s="1"/>
  <c r="AI126" i="4"/>
  <c r="AJ126" i="4" s="1"/>
  <c r="AE127" i="4"/>
  <c r="AF127" i="4" s="1"/>
  <c r="AH127" i="4" s="1"/>
  <c r="AE124" i="6"/>
  <c r="AI123" i="6"/>
  <c r="AJ123" i="6" s="1"/>
  <c r="AF103" i="8"/>
  <c r="AH103" i="8" s="1"/>
  <c r="Z98" i="8"/>
  <c r="AA98" i="8" s="1"/>
  <c r="AF107" i="7"/>
  <c r="AH107" i="7" s="1"/>
  <c r="W136" i="6"/>
  <c r="AI135" i="1"/>
  <c r="AJ135" i="1" s="1"/>
  <c r="AE136" i="1"/>
  <c r="AF136" i="1" s="1"/>
  <c r="AH136" i="1" s="1"/>
  <c r="AI136" i="1" s="1"/>
  <c r="AJ136" i="1" s="1"/>
  <c r="Z126" i="1"/>
  <c r="AA126" i="1" s="1"/>
  <c r="Z111" i="7" l="1"/>
  <c r="AA111" i="7" s="1"/>
  <c r="V112" i="7"/>
  <c r="W112" i="7" s="1"/>
  <c r="Y112" i="7" s="1"/>
  <c r="V133" i="3"/>
  <c r="W133" i="3" s="1"/>
  <c r="Y133" i="3" s="1"/>
  <c r="Z132" i="3"/>
  <c r="AA132" i="3" s="1"/>
  <c r="Z127" i="4"/>
  <c r="AA127" i="4" s="1"/>
  <c r="W128" i="4"/>
  <c r="Y128" i="4" s="1"/>
  <c r="V129" i="4" s="1"/>
  <c r="AI123" i="5"/>
  <c r="AJ123" i="5" s="1"/>
  <c r="AE124" i="5"/>
  <c r="AF124" i="5" s="1"/>
  <c r="AH124" i="5" s="1"/>
  <c r="Z123" i="5"/>
  <c r="AA123" i="5" s="1"/>
  <c r="W124" i="5"/>
  <c r="Y124" i="5" s="1"/>
  <c r="V125" i="5" s="1"/>
  <c r="AI131" i="3"/>
  <c r="AJ131" i="3" s="1"/>
  <c r="AE132" i="3"/>
  <c r="AF132" i="3" s="1"/>
  <c r="AH132" i="3" s="1"/>
  <c r="AE128" i="4"/>
  <c r="AF128" i="4" s="1"/>
  <c r="AH128" i="4" s="1"/>
  <c r="AI127" i="4"/>
  <c r="AJ127" i="4" s="1"/>
  <c r="AF124" i="6"/>
  <c r="AH124" i="6" s="1"/>
  <c r="AE104" i="8"/>
  <c r="AI103" i="8"/>
  <c r="AJ103" i="8" s="1"/>
  <c r="W99" i="8"/>
  <c r="Y99" i="8" s="1"/>
  <c r="V100" i="8" s="1"/>
  <c r="AE108" i="7"/>
  <c r="AI107" i="7"/>
  <c r="AJ107" i="7" s="1"/>
  <c r="W127" i="1"/>
  <c r="Y127" i="1" s="1"/>
  <c r="V128" i="1" s="1"/>
  <c r="V113" i="7" l="1"/>
  <c r="W113" i="7" s="1"/>
  <c r="Y113" i="7" s="1"/>
  <c r="Z112" i="7"/>
  <c r="AA112" i="7" s="1"/>
  <c r="V134" i="3"/>
  <c r="W134" i="3" s="1"/>
  <c r="Y134" i="3" s="1"/>
  <c r="Z133" i="3"/>
  <c r="AA133" i="3" s="1"/>
  <c r="Z128" i="4"/>
  <c r="AA128" i="4" s="1"/>
  <c r="W129" i="4"/>
  <c r="Y129" i="4" s="1"/>
  <c r="V130" i="4" s="1"/>
  <c r="W125" i="5"/>
  <c r="Y125" i="5" s="1"/>
  <c r="V126" i="5" s="1"/>
  <c r="Z124" i="5"/>
  <c r="AA124" i="5" s="1"/>
  <c r="AE125" i="5"/>
  <c r="AF125" i="5" s="1"/>
  <c r="AH125" i="5" s="1"/>
  <c r="AI124" i="5"/>
  <c r="AJ124" i="5" s="1"/>
  <c r="AI132" i="3"/>
  <c r="AJ132" i="3" s="1"/>
  <c r="AE133" i="3"/>
  <c r="AF133" i="3" s="1"/>
  <c r="AH133" i="3" s="1"/>
  <c r="AI128" i="4"/>
  <c r="AJ128" i="4" s="1"/>
  <c r="AE129" i="4"/>
  <c r="AF129" i="4" s="1"/>
  <c r="AH129" i="4" s="1"/>
  <c r="AE125" i="6"/>
  <c r="AI124" i="6"/>
  <c r="AJ124" i="6" s="1"/>
  <c r="AF104" i="8"/>
  <c r="AH104" i="8" s="1"/>
  <c r="Z99" i="8"/>
  <c r="AA99" i="8" s="1"/>
  <c r="AF108" i="7"/>
  <c r="AH108" i="7" s="1"/>
  <c r="W128" i="1"/>
  <c r="Y128" i="1" s="1"/>
  <c r="V129" i="1" s="1"/>
  <c r="Z127" i="1"/>
  <c r="AA127" i="1" s="1"/>
  <c r="V114" i="7" l="1"/>
  <c r="W114" i="7" s="1"/>
  <c r="Y114" i="7" s="1"/>
  <c r="Z113" i="7"/>
  <c r="AA113" i="7" s="1"/>
  <c r="V135" i="3"/>
  <c r="W135" i="3" s="1"/>
  <c r="Y135" i="3" s="1"/>
  <c r="Z134" i="3"/>
  <c r="AA134" i="3" s="1"/>
  <c r="Z129" i="4"/>
  <c r="AA129" i="4" s="1"/>
  <c r="W130" i="4"/>
  <c r="Y130" i="4" s="1"/>
  <c r="V131" i="4" s="1"/>
  <c r="AI125" i="5"/>
  <c r="AJ125" i="5" s="1"/>
  <c r="AE126" i="5"/>
  <c r="AF126" i="5" s="1"/>
  <c r="AH126" i="5" s="1"/>
  <c r="Z125" i="5"/>
  <c r="AA125" i="5" s="1"/>
  <c r="W126" i="5"/>
  <c r="Y126" i="5" s="1"/>
  <c r="V127" i="5" s="1"/>
  <c r="AE134" i="3"/>
  <c r="AF134" i="3" s="1"/>
  <c r="AH134" i="3" s="1"/>
  <c r="AI133" i="3"/>
  <c r="AJ133" i="3" s="1"/>
  <c r="AI129" i="4"/>
  <c r="AJ129" i="4" s="1"/>
  <c r="AE130" i="4"/>
  <c r="AF130" i="4" s="1"/>
  <c r="AH130" i="4" s="1"/>
  <c r="AF125" i="6"/>
  <c r="AH125" i="6" s="1"/>
  <c r="AI104" i="8"/>
  <c r="AJ104" i="8" s="1"/>
  <c r="AE105" i="8"/>
  <c r="W100" i="8"/>
  <c r="Y100" i="8" s="1"/>
  <c r="V101" i="8" s="1"/>
  <c r="AE109" i="7"/>
  <c r="AI108" i="7"/>
  <c r="AJ108" i="7" s="1"/>
  <c r="W129" i="1"/>
  <c r="Y129" i="1" s="1"/>
  <c r="V130" i="1" s="1"/>
  <c r="Z114" i="7" l="1"/>
  <c r="AA114" i="7" s="1"/>
  <c r="V115" i="7"/>
  <c r="W115" i="7" s="1"/>
  <c r="Y115" i="7" s="1"/>
  <c r="V136" i="3"/>
  <c r="W136" i="3" s="1"/>
  <c r="Y136" i="3" s="1"/>
  <c r="Z136" i="3" s="1"/>
  <c r="AA136" i="3" s="1"/>
  <c r="Z135" i="3"/>
  <c r="AA135" i="3" s="1"/>
  <c r="Z130" i="4"/>
  <c r="AA130" i="4" s="1"/>
  <c r="W131" i="4"/>
  <c r="Y131" i="4" s="1"/>
  <c r="V132" i="4" s="1"/>
  <c r="Z126" i="5"/>
  <c r="AA126" i="5" s="1"/>
  <c r="W127" i="5"/>
  <c r="Y127" i="5" s="1"/>
  <c r="V128" i="5" s="1"/>
  <c r="AI126" i="5"/>
  <c r="AJ126" i="5" s="1"/>
  <c r="AE127" i="5"/>
  <c r="AF127" i="5" s="1"/>
  <c r="AH127" i="5" s="1"/>
  <c r="AI134" i="3"/>
  <c r="AJ134" i="3" s="1"/>
  <c r="AE135" i="3"/>
  <c r="AF135" i="3" s="1"/>
  <c r="AH135" i="3" s="1"/>
  <c r="AE131" i="4"/>
  <c r="AF131" i="4" s="1"/>
  <c r="AH131" i="4" s="1"/>
  <c r="AI130" i="4"/>
  <c r="AJ130" i="4" s="1"/>
  <c r="AE126" i="6"/>
  <c r="AI125" i="6"/>
  <c r="AJ125" i="6" s="1"/>
  <c r="AF105" i="8"/>
  <c r="AH105" i="8" s="1"/>
  <c r="Z100" i="8"/>
  <c r="AA100" i="8" s="1"/>
  <c r="AF109" i="7"/>
  <c r="AH109" i="7" s="1"/>
  <c r="Z128" i="1"/>
  <c r="AA128" i="1" s="1"/>
  <c r="W130" i="1"/>
  <c r="Y130" i="1" s="1"/>
  <c r="V131" i="1" s="1"/>
  <c r="Z115" i="7" l="1"/>
  <c r="AA115" i="7" s="1"/>
  <c r="V116" i="7"/>
  <c r="W116" i="7" s="1"/>
  <c r="Y116" i="7" s="1"/>
  <c r="Z131" i="4"/>
  <c r="AA131" i="4" s="1"/>
  <c r="W132" i="4"/>
  <c r="Y132" i="4" s="1"/>
  <c r="V133" i="4" s="1"/>
  <c r="AE128" i="5"/>
  <c r="AF128" i="5" s="1"/>
  <c r="AH128" i="5" s="1"/>
  <c r="AI127" i="5"/>
  <c r="AJ127" i="5" s="1"/>
  <c r="Z127" i="5"/>
  <c r="AA127" i="5" s="1"/>
  <c r="W128" i="5"/>
  <c r="Y128" i="5" s="1"/>
  <c r="V129" i="5" s="1"/>
  <c r="AI135" i="3"/>
  <c r="AJ135" i="3" s="1"/>
  <c r="AE136" i="3"/>
  <c r="AF136" i="3" s="1"/>
  <c r="AH136" i="3" s="1"/>
  <c r="AI136" i="3" s="1"/>
  <c r="AJ136" i="3" s="1"/>
  <c r="AE132" i="4"/>
  <c r="AF132" i="4" s="1"/>
  <c r="AH132" i="4" s="1"/>
  <c r="AI131" i="4"/>
  <c r="AJ131" i="4" s="1"/>
  <c r="AF126" i="6"/>
  <c r="AH126" i="6" s="1"/>
  <c r="AE106" i="8"/>
  <c r="AI105" i="8"/>
  <c r="AJ105" i="8" s="1"/>
  <c r="W101" i="8"/>
  <c r="Y101" i="8" s="1"/>
  <c r="V102" i="8" s="1"/>
  <c r="AE110" i="7"/>
  <c r="AI109" i="7"/>
  <c r="AJ109" i="7" s="1"/>
  <c r="Z129" i="1"/>
  <c r="AA129" i="1" s="1"/>
  <c r="V117" i="7" l="1"/>
  <c r="W117" i="7" s="1"/>
  <c r="Y117" i="7" s="1"/>
  <c r="Z116" i="7"/>
  <c r="AA116" i="7" s="1"/>
  <c r="Z132" i="4"/>
  <c r="AA132" i="4" s="1"/>
  <c r="W133" i="4"/>
  <c r="Y133" i="4" s="1"/>
  <c r="V134" i="4" s="1"/>
  <c r="W129" i="5"/>
  <c r="Y129" i="5" s="1"/>
  <c r="V130" i="5" s="1"/>
  <c r="Z128" i="5"/>
  <c r="AA128" i="5" s="1"/>
  <c r="AE129" i="5"/>
  <c r="AF129" i="5" s="1"/>
  <c r="AH129" i="5" s="1"/>
  <c r="AI128" i="5"/>
  <c r="AJ128" i="5" s="1"/>
  <c r="AI132" i="4"/>
  <c r="AJ132" i="4" s="1"/>
  <c r="AE133" i="4"/>
  <c r="AF133" i="4" s="1"/>
  <c r="AH133" i="4" s="1"/>
  <c r="AE127" i="6"/>
  <c r="AI126" i="6"/>
  <c r="AJ126" i="6" s="1"/>
  <c r="AF106" i="8"/>
  <c r="AH106" i="8" s="1"/>
  <c r="W102" i="8"/>
  <c r="Y102" i="8" s="1"/>
  <c r="V103" i="8" s="1"/>
  <c r="Z101" i="8"/>
  <c r="AA101" i="8" s="1"/>
  <c r="AF110" i="7"/>
  <c r="AH110" i="7" s="1"/>
  <c r="W131" i="1"/>
  <c r="Y131" i="1" s="1"/>
  <c r="V132" i="1" s="1"/>
  <c r="V118" i="7" l="1"/>
  <c r="W118" i="7" s="1"/>
  <c r="Y118" i="7" s="1"/>
  <c r="Z117" i="7"/>
  <c r="AA117" i="7" s="1"/>
  <c r="Z133" i="4"/>
  <c r="AA133" i="4" s="1"/>
  <c r="W134" i="4"/>
  <c r="Y134" i="4" s="1"/>
  <c r="V135" i="4" s="1"/>
  <c r="AE130" i="5"/>
  <c r="AF130" i="5" s="1"/>
  <c r="AH130" i="5" s="1"/>
  <c r="AI129" i="5"/>
  <c r="AJ129" i="5" s="1"/>
  <c r="W130" i="5"/>
  <c r="Y130" i="5" s="1"/>
  <c r="V131" i="5" s="1"/>
  <c r="Z129" i="5"/>
  <c r="AA129" i="5" s="1"/>
  <c r="AE134" i="4"/>
  <c r="AF134" i="4" s="1"/>
  <c r="AH134" i="4" s="1"/>
  <c r="AI133" i="4"/>
  <c r="AJ133" i="4" s="1"/>
  <c r="AF127" i="6"/>
  <c r="AH127" i="6" s="1"/>
  <c r="AI106" i="8"/>
  <c r="AJ106" i="8" s="1"/>
  <c r="AE107" i="8"/>
  <c r="Z102" i="8"/>
  <c r="AA102" i="8" s="1"/>
  <c r="AE111" i="7"/>
  <c r="AF111" i="7" s="1"/>
  <c r="AH111" i="7" s="1"/>
  <c r="AI110" i="7"/>
  <c r="AJ110" i="7" s="1"/>
  <c r="Z130" i="1"/>
  <c r="AA130" i="1" s="1"/>
  <c r="V119" i="7" l="1"/>
  <c r="W119" i="7" s="1"/>
  <c r="Y119" i="7" s="1"/>
  <c r="Z118" i="7"/>
  <c r="AA118" i="7" s="1"/>
  <c r="W135" i="4"/>
  <c r="Y135" i="4" s="1"/>
  <c r="V136" i="4" s="1"/>
  <c r="Z134" i="4"/>
  <c r="AA134" i="4" s="1"/>
  <c r="W131" i="5"/>
  <c r="Y131" i="5" s="1"/>
  <c r="V132" i="5" s="1"/>
  <c r="Z130" i="5"/>
  <c r="AA130" i="5" s="1"/>
  <c r="AE131" i="5"/>
  <c r="AF131" i="5" s="1"/>
  <c r="AH131" i="5" s="1"/>
  <c r="AI130" i="5"/>
  <c r="AJ130" i="5" s="1"/>
  <c r="AI134" i="4"/>
  <c r="AJ134" i="4" s="1"/>
  <c r="AE135" i="4"/>
  <c r="AF135" i="4" s="1"/>
  <c r="AH135" i="4" s="1"/>
  <c r="AE128" i="6"/>
  <c r="AI127" i="6"/>
  <c r="AJ127" i="6" s="1"/>
  <c r="AF107" i="8"/>
  <c r="AH107" i="8" s="1"/>
  <c r="W103" i="8"/>
  <c r="Y103" i="8" s="1"/>
  <c r="V104" i="8" s="1"/>
  <c r="AE112" i="7"/>
  <c r="AI111" i="7"/>
  <c r="AJ111" i="7" s="1"/>
  <c r="W132" i="1"/>
  <c r="Y132" i="1" s="1"/>
  <c r="V133" i="1" s="1"/>
  <c r="V120" i="7" l="1"/>
  <c r="W120" i="7" s="1"/>
  <c r="Y120" i="7" s="1"/>
  <c r="Z119" i="7"/>
  <c r="AA119" i="7" s="1"/>
  <c r="W136" i="4"/>
  <c r="Z135" i="4"/>
  <c r="AA135" i="4" s="1"/>
  <c r="Y136" i="4"/>
  <c r="Z136" i="4" s="1"/>
  <c r="AA136" i="4" s="1"/>
  <c r="AE132" i="5"/>
  <c r="AF132" i="5" s="1"/>
  <c r="AH132" i="5" s="1"/>
  <c r="AI131" i="5"/>
  <c r="AJ131" i="5" s="1"/>
  <c r="Z131" i="5"/>
  <c r="AA131" i="5" s="1"/>
  <c r="W132" i="5"/>
  <c r="Y132" i="5" s="1"/>
  <c r="V133" i="5" s="1"/>
  <c r="AE136" i="4"/>
  <c r="AF136" i="4" s="1"/>
  <c r="AH136" i="4" s="1"/>
  <c r="AI136" i="4" s="1"/>
  <c r="AJ136" i="4" s="1"/>
  <c r="AI135" i="4"/>
  <c r="AJ135" i="4" s="1"/>
  <c r="AF128" i="6"/>
  <c r="AH128" i="6" s="1"/>
  <c r="AE108" i="8"/>
  <c r="AI107" i="8"/>
  <c r="AJ107" i="8" s="1"/>
  <c r="Z103" i="8"/>
  <c r="AA103" i="8" s="1"/>
  <c r="AF112" i="7"/>
  <c r="AH112" i="7" s="1"/>
  <c r="Z131" i="1"/>
  <c r="AA131" i="1" s="1"/>
  <c r="V121" i="7" l="1"/>
  <c r="W121" i="7" s="1"/>
  <c r="Y121" i="7" s="1"/>
  <c r="Z120" i="7"/>
  <c r="AA120" i="7" s="1"/>
  <c r="W133" i="5"/>
  <c r="Y133" i="5" s="1"/>
  <c r="V134" i="5" s="1"/>
  <c r="Z132" i="5"/>
  <c r="AA132" i="5" s="1"/>
  <c r="AI132" i="5"/>
  <c r="AJ132" i="5" s="1"/>
  <c r="AE133" i="5"/>
  <c r="AF133" i="5" s="1"/>
  <c r="AH133" i="5" s="1"/>
  <c r="AE129" i="6"/>
  <c r="AI128" i="6"/>
  <c r="AJ128" i="6" s="1"/>
  <c r="AF108" i="8"/>
  <c r="AH108" i="8" s="1"/>
  <c r="W104" i="8"/>
  <c r="Y104" i="8" s="1"/>
  <c r="V105" i="8" s="1"/>
  <c r="AE113" i="7"/>
  <c r="AI112" i="7"/>
  <c r="AJ112" i="7" s="1"/>
  <c r="W133" i="1"/>
  <c r="Y133" i="1" s="1"/>
  <c r="V134" i="1" s="1"/>
  <c r="Z132" i="1"/>
  <c r="AA132" i="1" s="1"/>
  <c r="V122" i="7" l="1"/>
  <c r="W122" i="7" s="1"/>
  <c r="Y122" i="7" s="1"/>
  <c r="Z121" i="7"/>
  <c r="AA121" i="7" s="1"/>
  <c r="AE134" i="5"/>
  <c r="AF134" i="5" s="1"/>
  <c r="AH134" i="5" s="1"/>
  <c r="AI133" i="5"/>
  <c r="AJ133" i="5" s="1"/>
  <c r="Z133" i="5"/>
  <c r="AA133" i="5" s="1"/>
  <c r="W134" i="5"/>
  <c r="Y134" i="5" s="1"/>
  <c r="V135" i="5" s="1"/>
  <c r="AF129" i="6"/>
  <c r="AH129" i="6" s="1"/>
  <c r="AE109" i="8"/>
  <c r="AI108" i="8"/>
  <c r="AJ108" i="8" s="1"/>
  <c r="Z104" i="8"/>
  <c r="AA104" i="8" s="1"/>
  <c r="AF113" i="7"/>
  <c r="AH113" i="7" s="1"/>
  <c r="W134" i="1"/>
  <c r="Y134" i="1" s="1"/>
  <c r="V135" i="1" s="1"/>
  <c r="V123" i="7" l="1"/>
  <c r="W123" i="7" s="1"/>
  <c r="Y123" i="7" s="1"/>
  <c r="Z122" i="7"/>
  <c r="AA122" i="7" s="1"/>
  <c r="W135" i="5"/>
  <c r="Y135" i="5" s="1"/>
  <c r="V136" i="5" s="1"/>
  <c r="Z134" i="5"/>
  <c r="AA134" i="5" s="1"/>
  <c r="AE135" i="5"/>
  <c r="AF135" i="5" s="1"/>
  <c r="AH135" i="5" s="1"/>
  <c r="AI134" i="5"/>
  <c r="AJ134" i="5" s="1"/>
  <c r="AE130" i="6"/>
  <c r="AI129" i="6"/>
  <c r="AJ129" i="6" s="1"/>
  <c r="AF109" i="8"/>
  <c r="AH109" i="8" s="1"/>
  <c r="W105" i="8"/>
  <c r="Y105" i="8" s="1"/>
  <c r="V106" i="8" s="1"/>
  <c r="AE114" i="7"/>
  <c r="AI113" i="7"/>
  <c r="AJ113" i="7" s="1"/>
  <c r="Z133" i="1"/>
  <c r="AA133" i="1" s="1"/>
  <c r="Z123" i="7" l="1"/>
  <c r="AA123" i="7" s="1"/>
  <c r="V124" i="7"/>
  <c r="W124" i="7" s="1"/>
  <c r="Y124" i="7" s="1"/>
  <c r="AE136" i="5"/>
  <c r="AF136" i="5" s="1"/>
  <c r="AH136" i="5" s="1"/>
  <c r="AI136" i="5" s="1"/>
  <c r="AJ136" i="5" s="1"/>
  <c r="AI135" i="5"/>
  <c r="AJ135" i="5" s="1"/>
  <c r="Z135" i="5"/>
  <c r="AA135" i="5" s="1"/>
  <c r="W136" i="5"/>
  <c r="Y136" i="5" s="1"/>
  <c r="Z136" i="5" s="1"/>
  <c r="AA136" i="5" s="1"/>
  <c r="AF130" i="6"/>
  <c r="AH130" i="6" s="1"/>
  <c r="AI109" i="8"/>
  <c r="AJ109" i="8" s="1"/>
  <c r="AE110" i="8"/>
  <c r="Z105" i="8"/>
  <c r="AA105" i="8" s="1"/>
  <c r="AF114" i="7"/>
  <c r="AH114" i="7" s="1"/>
  <c r="W135" i="1"/>
  <c r="Y135" i="1" s="1"/>
  <c r="V136" i="1" s="1"/>
  <c r="V125" i="7" l="1"/>
  <c r="W125" i="7" s="1"/>
  <c r="Y125" i="7" s="1"/>
  <c r="Z124" i="7"/>
  <c r="AA124" i="7" s="1"/>
  <c r="AI130" i="6"/>
  <c r="AJ130" i="6" s="1"/>
  <c r="AE131" i="6"/>
  <c r="AF110" i="8"/>
  <c r="AH110" i="8" s="1"/>
  <c r="W106" i="8"/>
  <c r="Y106" i="8" s="1"/>
  <c r="V107" i="8" s="1"/>
  <c r="AE115" i="7"/>
  <c r="AI114" i="7"/>
  <c r="AJ114" i="7" s="1"/>
  <c r="Z134" i="1"/>
  <c r="AA134" i="1" s="1"/>
  <c r="V126" i="7" l="1"/>
  <c r="W126" i="7" s="1"/>
  <c r="Y126" i="7" s="1"/>
  <c r="Z125" i="7"/>
  <c r="AA125" i="7" s="1"/>
  <c r="AF131" i="6"/>
  <c r="AH131" i="6" s="1"/>
  <c r="AE111" i="8"/>
  <c r="AI110" i="8"/>
  <c r="AJ110" i="8" s="1"/>
  <c r="Z106" i="8"/>
  <c r="AA106" i="8" s="1"/>
  <c r="AF115" i="7"/>
  <c r="AH115" i="7" s="1"/>
  <c r="V127" i="7" l="1"/>
  <c r="W127" i="7" s="1"/>
  <c r="Y127" i="7" s="1"/>
  <c r="Z126" i="7"/>
  <c r="AA126" i="7" s="1"/>
  <c r="AE132" i="6"/>
  <c r="AI131" i="6"/>
  <c r="AJ131" i="6" s="1"/>
  <c r="AF111" i="8"/>
  <c r="AH111" i="8" s="1"/>
  <c r="W107" i="8"/>
  <c r="Y107" i="8" s="1"/>
  <c r="V108" i="8" s="1"/>
  <c r="AI115" i="7"/>
  <c r="AJ115" i="7" s="1"/>
  <c r="AE116" i="7"/>
  <c r="W136" i="1"/>
  <c r="Y136" i="1"/>
  <c r="Z135" i="1"/>
  <c r="AA135" i="1" s="1"/>
  <c r="Z127" i="7" l="1"/>
  <c r="AA127" i="7" s="1"/>
  <c r="V128" i="7"/>
  <c r="W128" i="7" s="1"/>
  <c r="Y128" i="7" s="1"/>
  <c r="AF132" i="6"/>
  <c r="AH132" i="6" s="1"/>
  <c r="AI111" i="8"/>
  <c r="AJ111" i="8" s="1"/>
  <c r="AE112" i="8"/>
  <c r="Z107" i="8"/>
  <c r="AA107" i="8" s="1"/>
  <c r="AF116" i="7"/>
  <c r="AH116" i="7" s="1"/>
  <c r="Z136" i="1"/>
  <c r="AA136" i="1" s="1"/>
  <c r="V129" i="7" l="1"/>
  <c r="W129" i="7" s="1"/>
  <c r="Y129" i="7" s="1"/>
  <c r="Z128" i="7"/>
  <c r="AA128" i="7" s="1"/>
  <c r="AE133" i="6"/>
  <c r="AI132" i="6"/>
  <c r="AJ132" i="6" s="1"/>
  <c r="AF112" i="8"/>
  <c r="AH112" i="8" s="1"/>
  <c r="W108" i="8"/>
  <c r="Y108" i="8" s="1"/>
  <c r="V109" i="8" s="1"/>
  <c r="AE117" i="7"/>
  <c r="AI116" i="7"/>
  <c r="AJ116" i="7" s="1"/>
  <c r="V130" i="7" l="1"/>
  <c r="W130" i="7" s="1"/>
  <c r="Y130" i="7" s="1"/>
  <c r="Z129" i="7"/>
  <c r="AA129" i="7" s="1"/>
  <c r="AF133" i="6"/>
  <c r="AH133" i="6" s="1"/>
  <c r="AI112" i="8"/>
  <c r="AJ112" i="8" s="1"/>
  <c r="AE113" i="8"/>
  <c r="Z108" i="8"/>
  <c r="AA108" i="8" s="1"/>
  <c r="AF117" i="7"/>
  <c r="AH117" i="7" s="1"/>
  <c r="V131" i="7" l="1"/>
  <c r="W131" i="7" s="1"/>
  <c r="Y131" i="7" s="1"/>
  <c r="Z130" i="7"/>
  <c r="AA130" i="7" s="1"/>
  <c r="AE134" i="6"/>
  <c r="AF134" i="6" s="1"/>
  <c r="AH134" i="6" s="1"/>
  <c r="AI133" i="6"/>
  <c r="AJ133" i="6" s="1"/>
  <c r="AF113" i="8"/>
  <c r="AH113" i="8" s="1"/>
  <c r="W109" i="8"/>
  <c r="Y109" i="8" s="1"/>
  <c r="V110" i="8" s="1"/>
  <c r="AE118" i="7"/>
  <c r="AI117" i="7"/>
  <c r="AJ117" i="7" s="1"/>
  <c r="Z131" i="7" l="1"/>
  <c r="AA131" i="7" s="1"/>
  <c r="V132" i="7"/>
  <c r="W132" i="7" s="1"/>
  <c r="Y132" i="7" s="1"/>
  <c r="AE135" i="6"/>
  <c r="AI134" i="6"/>
  <c r="AJ134" i="6" s="1"/>
  <c r="AI113" i="8"/>
  <c r="AJ113" i="8" s="1"/>
  <c r="AE114" i="8"/>
  <c r="W110" i="8"/>
  <c r="Z109" i="8"/>
  <c r="AA109" i="8" s="1"/>
  <c r="AF118" i="7"/>
  <c r="AH118" i="7" s="1"/>
  <c r="V133" i="7" l="1"/>
  <c r="W133" i="7" s="1"/>
  <c r="Y133" i="7" s="1"/>
  <c r="Z132" i="7"/>
  <c r="AA132" i="7" s="1"/>
  <c r="AF135" i="6"/>
  <c r="AH135" i="6" s="1"/>
  <c r="AF114" i="8"/>
  <c r="AH114" i="8" s="1"/>
  <c r="Y110" i="8"/>
  <c r="V111" i="8" s="1"/>
  <c r="AI118" i="7"/>
  <c r="AJ118" i="7" s="1"/>
  <c r="AE119" i="7"/>
  <c r="V134" i="7" l="1"/>
  <c r="W134" i="7" s="1"/>
  <c r="Y134" i="7" s="1"/>
  <c r="Z133" i="7"/>
  <c r="AA133" i="7" s="1"/>
  <c r="AE136" i="6"/>
  <c r="AF136" i="6" s="1"/>
  <c r="AH136" i="6" s="1"/>
  <c r="AI136" i="6" s="1"/>
  <c r="AJ136" i="6" s="1"/>
  <c r="AI135" i="6"/>
  <c r="AJ135" i="6" s="1"/>
  <c r="AE115" i="8"/>
  <c r="AI114" i="8"/>
  <c r="AJ114" i="8" s="1"/>
  <c r="W111" i="8"/>
  <c r="Z110" i="8"/>
  <c r="AA110" i="8" s="1"/>
  <c r="AF119" i="7"/>
  <c r="AH119" i="7" s="1"/>
  <c r="V135" i="7" l="1"/>
  <c r="W135" i="7" s="1"/>
  <c r="Y135" i="7" s="1"/>
  <c r="Z134" i="7"/>
  <c r="AA134" i="7" s="1"/>
  <c r="AF115" i="8"/>
  <c r="AH115" i="8" s="1"/>
  <c r="Y111" i="8"/>
  <c r="V112" i="8" s="1"/>
  <c r="AE120" i="7"/>
  <c r="AI119" i="7"/>
  <c r="AJ119" i="7" s="1"/>
  <c r="Z135" i="7" l="1"/>
  <c r="AA135" i="7" s="1"/>
  <c r="V136" i="7"/>
  <c r="W136" i="7" s="1"/>
  <c r="Y136" i="7" s="1"/>
  <c r="Z136" i="7" s="1"/>
  <c r="AA136" i="7" s="1"/>
  <c r="AE116" i="8"/>
  <c r="AI115" i="8"/>
  <c r="AJ115" i="8" s="1"/>
  <c r="Z111" i="8"/>
  <c r="AA111" i="8" s="1"/>
  <c r="AF120" i="7"/>
  <c r="AH120" i="7" s="1"/>
  <c r="AF116" i="8" l="1"/>
  <c r="AH116" i="8" s="1"/>
  <c r="W112" i="8"/>
  <c r="Y112" i="8" s="1"/>
  <c r="V113" i="8" s="1"/>
  <c r="AE121" i="7"/>
  <c r="AI120" i="7"/>
  <c r="AJ120" i="7" s="1"/>
  <c r="AE117" i="8" l="1"/>
  <c r="AI116" i="8"/>
  <c r="AJ116" i="8" s="1"/>
  <c r="Z112" i="8"/>
  <c r="AA112" i="8" s="1"/>
  <c r="AF121" i="7"/>
  <c r="AH121" i="7" s="1"/>
  <c r="AF117" i="8" l="1"/>
  <c r="AH117" i="8" s="1"/>
  <c r="W113" i="8"/>
  <c r="Y113" i="8" s="1"/>
  <c r="V114" i="8" s="1"/>
  <c r="AI121" i="7"/>
  <c r="AJ121" i="7" s="1"/>
  <c r="AE122" i="7"/>
  <c r="AI117" i="8" l="1"/>
  <c r="AJ117" i="8" s="1"/>
  <c r="AE118" i="8"/>
  <c r="Z113" i="8"/>
  <c r="AA113" i="8" s="1"/>
  <c r="W114" i="8"/>
  <c r="AF122" i="7"/>
  <c r="AH122" i="7" s="1"/>
  <c r="AF118" i="8" l="1"/>
  <c r="AH118" i="8" s="1"/>
  <c r="Y114" i="8"/>
  <c r="V115" i="8" s="1"/>
  <c r="AI122" i="7"/>
  <c r="AJ122" i="7" s="1"/>
  <c r="AE123" i="7"/>
  <c r="AE119" i="8" l="1"/>
  <c r="AF119" i="8" s="1"/>
  <c r="AI118" i="8"/>
  <c r="AJ118" i="8" s="1"/>
  <c r="W115" i="8"/>
  <c r="Z114" i="8"/>
  <c r="AA114" i="8" s="1"/>
  <c r="AF123" i="7"/>
  <c r="AH123" i="7" s="1"/>
  <c r="AH119" i="8" l="1"/>
  <c r="Y115" i="8"/>
  <c r="V116" i="8" s="1"/>
  <c r="AE124" i="7"/>
  <c r="AI123" i="7"/>
  <c r="AJ123" i="7" s="1"/>
  <c r="AE120" i="8" l="1"/>
  <c r="AF120" i="8" s="1"/>
  <c r="AI119" i="8"/>
  <c r="AJ119" i="8" s="1"/>
  <c r="W116" i="8"/>
  <c r="Z115" i="8"/>
  <c r="AA115" i="8" s="1"/>
  <c r="AF124" i="7"/>
  <c r="AH124" i="7" s="1"/>
  <c r="AH120" i="8" l="1"/>
  <c r="Y116" i="8"/>
  <c r="V117" i="8" s="1"/>
  <c r="AE125" i="7"/>
  <c r="AF125" i="7" s="1"/>
  <c r="AI124" i="7"/>
  <c r="AJ124" i="7" s="1"/>
  <c r="AE121" i="8" l="1"/>
  <c r="AI120" i="8"/>
  <c r="AJ120" i="8" s="1"/>
  <c r="W117" i="8"/>
  <c r="Z116" i="8"/>
  <c r="AA116" i="8" s="1"/>
  <c r="AH125" i="7"/>
  <c r="AF121" i="8" l="1"/>
  <c r="AH121" i="8" s="1"/>
  <c r="Y117" i="8"/>
  <c r="V118" i="8" s="1"/>
  <c r="AI125" i="7"/>
  <c r="AJ125" i="7" s="1"/>
  <c r="AE126" i="7"/>
  <c r="AE122" i="8" l="1"/>
  <c r="AF122" i="8" s="1"/>
  <c r="AH122" i="8" s="1"/>
  <c r="AI121" i="8"/>
  <c r="AJ121" i="8" s="1"/>
  <c r="W118" i="8"/>
  <c r="Z117" i="8"/>
  <c r="AA117" i="8" s="1"/>
  <c r="AF126" i="7"/>
  <c r="AH126" i="7" s="1"/>
  <c r="AE123" i="8" l="1"/>
  <c r="AI122" i="8"/>
  <c r="AJ122" i="8" s="1"/>
  <c r="Y118" i="8"/>
  <c r="V119" i="8" s="1"/>
  <c r="AI126" i="7"/>
  <c r="AJ126" i="7" s="1"/>
  <c r="AE127" i="7"/>
  <c r="AF123" i="8" l="1"/>
  <c r="AH123" i="8" s="1"/>
  <c r="W119" i="8"/>
  <c r="Z118" i="8"/>
  <c r="AA118" i="8" s="1"/>
  <c r="AF127" i="7"/>
  <c r="AH127" i="7" s="1"/>
  <c r="AI123" i="8" l="1"/>
  <c r="AJ123" i="8" s="1"/>
  <c r="AE124" i="8"/>
  <c r="Y119" i="8"/>
  <c r="V120" i="8" s="1"/>
  <c r="AE128" i="7"/>
  <c r="AI127" i="7"/>
  <c r="AJ127" i="7" s="1"/>
  <c r="AF124" i="8" l="1"/>
  <c r="AH124" i="8" s="1"/>
  <c r="Z119" i="8"/>
  <c r="AA119" i="8" s="1"/>
  <c r="AF128" i="7"/>
  <c r="AH128" i="7" s="1"/>
  <c r="AI124" i="8" l="1"/>
  <c r="AJ124" i="8" s="1"/>
  <c r="AE125" i="8"/>
  <c r="W120" i="8"/>
  <c r="Y120" i="8" s="1"/>
  <c r="V121" i="8" s="1"/>
  <c r="AE129" i="7"/>
  <c r="AI128" i="7"/>
  <c r="AJ128" i="7" s="1"/>
  <c r="AF125" i="8" l="1"/>
  <c r="AH125" i="8" s="1"/>
  <c r="Z120" i="8"/>
  <c r="AA120" i="8" s="1"/>
  <c r="AF129" i="7"/>
  <c r="AH129" i="7" s="1"/>
  <c r="AI125" i="8" l="1"/>
  <c r="AJ125" i="8" s="1"/>
  <c r="AE126" i="8"/>
  <c r="W121" i="8"/>
  <c r="Y121" i="8" s="1"/>
  <c r="V122" i="8" s="1"/>
  <c r="AI129" i="7"/>
  <c r="AJ129" i="7" s="1"/>
  <c r="AE130" i="7"/>
  <c r="AF126" i="8" l="1"/>
  <c r="AH126" i="8" s="1"/>
  <c r="Z121" i="8"/>
  <c r="AA121" i="8" s="1"/>
  <c r="AF130" i="7"/>
  <c r="AH130" i="7" s="1"/>
  <c r="AE127" i="8" l="1"/>
  <c r="AF127" i="8" s="1"/>
  <c r="AI126" i="8"/>
  <c r="AJ126" i="8" s="1"/>
  <c r="W122" i="8"/>
  <c r="Y122" i="8" s="1"/>
  <c r="V123" i="8" s="1"/>
  <c r="AE131" i="7"/>
  <c r="AF131" i="7" s="1"/>
  <c r="AI130" i="7"/>
  <c r="AJ130" i="7" s="1"/>
  <c r="AH127" i="8" l="1"/>
  <c r="Z122" i="8"/>
  <c r="AA122" i="8" s="1"/>
  <c r="AH131" i="7"/>
  <c r="AE128" i="8" l="1"/>
  <c r="AI127" i="8"/>
  <c r="AJ127" i="8" s="1"/>
  <c r="W123" i="8"/>
  <c r="Y123" i="8" s="1"/>
  <c r="V124" i="8" s="1"/>
  <c r="AI131" i="7"/>
  <c r="AJ131" i="7" s="1"/>
  <c r="AE132" i="7"/>
  <c r="AF132" i="7" s="1"/>
  <c r="AF128" i="8" l="1"/>
  <c r="AH128" i="8" s="1"/>
  <c r="Z123" i="8"/>
  <c r="AA123" i="8" s="1"/>
  <c r="AH132" i="7"/>
  <c r="AE129" i="8" l="1"/>
  <c r="AF129" i="8" s="1"/>
  <c r="AI128" i="8"/>
  <c r="AJ128" i="8" s="1"/>
  <c r="W124" i="8"/>
  <c r="Y124" i="8" s="1"/>
  <c r="V125" i="8" s="1"/>
  <c r="AE133" i="7"/>
  <c r="AI132" i="7"/>
  <c r="AJ132" i="7" s="1"/>
  <c r="AH129" i="8" l="1"/>
  <c r="Z124" i="8"/>
  <c r="AA124" i="8" s="1"/>
  <c r="AF133" i="7"/>
  <c r="AH133" i="7" s="1"/>
  <c r="AI129" i="8" l="1"/>
  <c r="AJ129" i="8" s="1"/>
  <c r="AE130" i="8"/>
  <c r="AF130" i="8" s="1"/>
  <c r="W125" i="8"/>
  <c r="Y125" i="8" s="1"/>
  <c r="V126" i="8" s="1"/>
  <c r="AE134" i="7"/>
  <c r="AI133" i="7"/>
  <c r="AJ133" i="7" s="1"/>
  <c r="AH130" i="8" l="1"/>
  <c r="W126" i="8"/>
  <c r="Z125" i="8"/>
  <c r="AA125" i="8" s="1"/>
  <c r="AF134" i="7"/>
  <c r="AH134" i="7" s="1"/>
  <c r="AE131" i="8" l="1"/>
  <c r="AF131" i="8" s="1"/>
  <c r="AI130" i="8"/>
  <c r="AJ130" i="8" s="1"/>
  <c r="Y126" i="8"/>
  <c r="V127" i="8" s="1"/>
  <c r="AI134" i="7"/>
  <c r="AJ134" i="7" s="1"/>
  <c r="AE135" i="7"/>
  <c r="AH131" i="8" l="1"/>
  <c r="W127" i="8"/>
  <c r="Z126" i="8"/>
  <c r="AA126" i="8" s="1"/>
  <c r="AF135" i="7"/>
  <c r="AH135" i="7" s="1"/>
  <c r="AE132" i="8" l="1"/>
  <c r="AF132" i="8" s="1"/>
  <c r="AI131" i="8"/>
  <c r="AJ131" i="8" s="1"/>
  <c r="Y127" i="8"/>
  <c r="V128" i="8" s="1"/>
  <c r="AI135" i="7"/>
  <c r="AJ135" i="7" s="1"/>
  <c r="AE136" i="7"/>
  <c r="AF136" i="7" s="1"/>
  <c r="AH136" i="7" s="1"/>
  <c r="AI136" i="7" s="1"/>
  <c r="AJ136" i="7" s="1"/>
  <c r="AH132" i="8" l="1"/>
  <c r="W128" i="8"/>
  <c r="Y128" i="8" s="1"/>
  <c r="V129" i="8" s="1"/>
  <c r="Z127" i="8"/>
  <c r="AA127" i="8" s="1"/>
  <c r="AE133" i="8" l="1"/>
  <c r="AF133" i="8" s="1"/>
  <c r="AI132" i="8"/>
  <c r="AJ132" i="8" s="1"/>
  <c r="Z128" i="8"/>
  <c r="AA128" i="8" s="1"/>
  <c r="AH133" i="8" l="1"/>
  <c r="W129" i="8"/>
  <c r="Y129" i="8" s="1"/>
  <c r="V130" i="8" s="1"/>
  <c r="AI133" i="8" l="1"/>
  <c r="AJ133" i="8" s="1"/>
  <c r="AE134" i="8"/>
  <c r="AF134" i="8" s="1"/>
  <c r="Z129" i="8"/>
  <c r="AA129" i="8" s="1"/>
  <c r="AH134" i="8" l="1"/>
  <c r="W130" i="8"/>
  <c r="Y130" i="8" s="1"/>
  <c r="V131" i="8" s="1"/>
  <c r="AE135" i="8" l="1"/>
  <c r="AF135" i="8" s="1"/>
  <c r="AI134" i="8"/>
  <c r="AJ134" i="8" s="1"/>
  <c r="Z130" i="8"/>
  <c r="AA130" i="8" s="1"/>
  <c r="AH135" i="8" l="1"/>
  <c r="W131" i="8"/>
  <c r="Y131" i="8" s="1"/>
  <c r="V132" i="8" s="1"/>
  <c r="AE136" i="8" l="1"/>
  <c r="AF136" i="8" s="1"/>
  <c r="AH136" i="8" s="1"/>
  <c r="AI136" i="8" s="1"/>
  <c r="AJ136" i="8" s="1"/>
  <c r="AI135" i="8"/>
  <c r="AJ135" i="8" s="1"/>
  <c r="Z131" i="8"/>
  <c r="AA131" i="8" s="1"/>
  <c r="W132" i="8" l="1"/>
  <c r="Y132" i="8" s="1"/>
  <c r="V133" i="8" s="1"/>
  <c r="Z132" i="8" l="1"/>
  <c r="AA132" i="8" s="1"/>
  <c r="W133" i="8" l="1"/>
  <c r="Y133" i="8" s="1"/>
  <c r="V134" i="8" s="1"/>
  <c r="Z133" i="8" l="1"/>
  <c r="AA133" i="8" s="1"/>
  <c r="W134" i="8" l="1"/>
  <c r="Y134" i="8" s="1"/>
  <c r="V135" i="8" s="1"/>
  <c r="Z134" i="8" l="1"/>
  <c r="AA134" i="8" s="1"/>
  <c r="W135" i="8" l="1"/>
  <c r="Y135" i="8" s="1"/>
  <c r="V136" i="8" s="1"/>
  <c r="W136" i="8" l="1"/>
  <c r="Y136" i="8" s="1"/>
  <c r="Z136" i="8" s="1"/>
  <c r="AA136" i="8" s="1"/>
  <c r="Z135" i="8"/>
  <c r="AA135" i="8" s="1"/>
</calcChain>
</file>

<file path=xl/sharedStrings.xml><?xml version="1.0" encoding="utf-8"?>
<sst xmlns="http://schemas.openxmlformats.org/spreadsheetml/2006/main" count="606" uniqueCount="88">
  <si>
    <t>Profile</t>
  </si>
  <si>
    <t>Date of First Meething</t>
  </si>
  <si>
    <t>Name</t>
  </si>
  <si>
    <t>Gender</t>
  </si>
  <si>
    <t>Age</t>
  </si>
  <si>
    <t>Married/Common Law?</t>
  </si>
  <si>
    <t>At what age you want to retire realistically (40,45,50,55,60,65, or 70)?</t>
  </si>
  <si>
    <t>**Expecting Retirement Income</t>
  </si>
  <si>
    <t>$/mo</t>
  </si>
  <si>
    <t>*Your Life Expectancy</t>
  </si>
  <si>
    <t>Unsecured Debts</t>
  </si>
  <si>
    <t>$</t>
  </si>
  <si>
    <t>Year Remain to pay off</t>
  </si>
  <si>
    <t xml:space="preserve"> Minimum 1 Year</t>
  </si>
  <si>
    <t>Annual After-Tax Income</t>
  </si>
  <si>
    <t>Percentage for The Loved One</t>
  </si>
  <si>
    <t>Mortgage Balance</t>
  </si>
  <si>
    <t># of Children</t>
  </si>
  <si>
    <t>Youngest Child Age</t>
  </si>
  <si>
    <t xml:space="preserve"> Under 18</t>
  </si>
  <si>
    <t>Yearly Education Amount Per Child</t>
  </si>
  <si>
    <t>$/yr</t>
  </si>
  <si>
    <t>Current Savings</t>
  </si>
  <si>
    <t>Monthly Savings</t>
  </si>
  <si>
    <t xml:space="preserve">* Average Canadian male lifespan is 85 years, average Canadian female lifespan is 87 years - also consider family history </t>
  </si>
  <si>
    <r>
      <rPr>
        <b/>
        <sz val="11"/>
        <color theme="1"/>
        <rFont val="Calibri"/>
        <family val="2"/>
        <scheme val="minor"/>
      </rPr>
      <t>Note:</t>
    </r>
    <r>
      <rPr>
        <sz val="11"/>
        <color theme="1"/>
        <rFont val="Calibri"/>
        <family val="2"/>
        <scheme val="minor"/>
      </rPr>
      <t xml:space="preserve"> This Excel document is made for Wealth Action Team only.  This is for internal use only. </t>
    </r>
  </si>
  <si>
    <t>Not to be used outside Wealth Action Team.  However, you can print the summary and graph to share.</t>
  </si>
  <si>
    <t>Summary</t>
  </si>
  <si>
    <t>Date of First Meeting</t>
  </si>
  <si>
    <t>Monthly After Tax</t>
  </si>
  <si>
    <t>Retire Age</t>
  </si>
  <si>
    <t>Life Expectancy</t>
  </si>
  <si>
    <t>Expecting Retirement Income/mo</t>
  </si>
  <si>
    <t xml:space="preserve">  Per Year</t>
  </si>
  <si>
    <t>Current ROR (before changes)</t>
  </si>
  <si>
    <t xml:space="preserve">  The client's current rate of return: if they save money in a bank savings account, the rate of return is about 0.01%. For a GIC in 2023, the rate is about 5%.</t>
  </si>
  <si>
    <t xml:space="preserve">Possible ROR </t>
  </si>
  <si>
    <t xml:space="preserve">  Our projected rate of return that is possible to achieve is based on historical data. The average growth of the US market over 100 years, as shown on the Andex Chart, is 11.4%. However, we typically use a conservative estimate of 9%.</t>
  </si>
  <si>
    <t>ROR in Retirement</t>
  </si>
  <si>
    <t xml:space="preserve">  The rate of return in retirement: we lower the rate to reduce risk, typically to 4%.</t>
  </si>
  <si>
    <t>Inflation</t>
  </si>
  <si>
    <t xml:space="preserve"> Despite the government's inflation target being 2%, it has been around 3% averagely in the past 100 years.</t>
  </si>
  <si>
    <t>Future Value Of Current Savings</t>
  </si>
  <si>
    <t>Annual Expense w/inflation</t>
  </si>
  <si>
    <t xml:space="preserve">  without inflation</t>
  </si>
  <si>
    <t>Your FIN # w/infl</t>
  </si>
  <si>
    <t>Monthly Savings Requirement</t>
  </si>
  <si>
    <t>Year to 100</t>
  </si>
  <si>
    <t>Year to Retire</t>
  </si>
  <si>
    <t>Year in Retire</t>
  </si>
  <si>
    <t>Year After Retire</t>
  </si>
  <si>
    <t>Insurance Needs</t>
  </si>
  <si>
    <t>Our Projected Wealth</t>
  </si>
  <si>
    <t>Your Current Insurance Plan Before Meeting Us</t>
  </si>
  <si>
    <t>Your Projected Wealth Before Meeting Us</t>
  </si>
  <si>
    <t>New Insurance Plan With Us</t>
  </si>
  <si>
    <t>Annual Review Investments With US</t>
  </si>
  <si>
    <t>For The Loved One</t>
  </si>
  <si>
    <t>Child Education</t>
  </si>
  <si>
    <t>Mortgage</t>
  </si>
  <si>
    <t>Total</t>
  </si>
  <si>
    <t>Accumulation</t>
  </si>
  <si>
    <t>First Year Growth In Retirement</t>
  </si>
  <si>
    <t>Growth in Retirement</t>
  </si>
  <si>
    <t>Before Spending</t>
  </si>
  <si>
    <t>Spending</t>
  </si>
  <si>
    <t>After Spending</t>
  </si>
  <si>
    <t>Your Wealth</t>
  </si>
  <si>
    <t>Your Security</t>
  </si>
  <si>
    <t>Exceed FIN #:</t>
  </si>
  <si>
    <t>Your Annual Wealth Evaluation</t>
  </si>
  <si>
    <t>Year</t>
  </si>
  <si>
    <t xml:space="preserve">  Note:</t>
  </si>
  <si>
    <t>Date</t>
  </si>
  <si>
    <t>Wealth Action Amount</t>
  </si>
  <si>
    <t xml:space="preserve">(First-Year </t>
  </si>
  <si>
    <t>Retirement Growth)</t>
  </si>
  <si>
    <t>To change the plan, go to the Profile tab, then navigate to the Plan tab to run the simulation.</t>
  </si>
  <si>
    <t>To change this amount, go to the Profile tab and make the adjustment there.</t>
  </si>
  <si>
    <t>Investor Profile</t>
  </si>
  <si>
    <t>** The average government retirement funding for full-time workers, including CPP and OAS, is around $1,200 monthly. Minus it.</t>
  </si>
  <si>
    <t>Yearly Education Amount Per Child (Not</t>
  </si>
  <si>
    <t>Yes/no</t>
  </si>
  <si>
    <t>M/F</t>
  </si>
  <si>
    <t>Percentage for The Loved One (Usually 50%)</t>
  </si>
  <si>
    <t>Emergency Fund</t>
  </si>
  <si>
    <t>Current Monthly Expenses</t>
  </si>
  <si>
    <t>1 Year CI Protection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</si>
</sst>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_);\(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rgb="FFC00000"/>
      <name val="Calibri"/>
      <family val="2"/>
      <scheme val="minor"/>
    </font>
    <font>
      <b/>
      <sz val="11"/>
      <color rgb="FFFF9966"/>
      <name val="Calibri"/>
      <family val="2"/>
      <scheme val="minor"/>
    </font>
    <font>
      <b/>
      <sz val="11"/>
      <color rgb="FF0070C0"/>
      <name val="Calibri"/>
      <family val="2"/>
      <scheme val="minor"/>
    </font>
    <font>
      <b/>
      <sz val="11"/>
      <color rgb="FF00B0F0"/>
      <name val="Calibri"/>
      <family val="2"/>
      <scheme val="minor"/>
    </font>
    <font>
      <b/>
      <sz val="11"/>
      <color rgb="FFFF00FF"/>
      <name val="Calibri"/>
      <family val="2"/>
      <scheme val="minor"/>
    </font>
    <font>
      <b/>
      <sz val="11"/>
      <color rgb="FF00B050"/>
      <name val="Calibri"/>
      <family val="2"/>
      <scheme val="minor"/>
    </font>
    <font>
      <u/>
      <sz val="11"/>
      <color theme="10"/>
      <name val="Calibri"/>
      <family val="2"/>
      <scheme val="minor"/>
    </font>
    <font>
      <b/>
      <sz val="28"/>
      <color theme="1"/>
      <name val="Calibri"/>
      <family val="2"/>
      <scheme val="minor"/>
    </font>
    <font>
      <b/>
      <sz val="16"/>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9999"/>
        <bgColor indexed="64"/>
      </patternFill>
    </fill>
    <fill>
      <patternFill patternType="solid">
        <fgColor rgb="FF00FF00"/>
        <bgColor indexed="64"/>
      </patternFill>
    </fill>
    <fill>
      <patternFill patternType="solid">
        <fgColor rgb="FFFFDD71"/>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cellStyleXfs>
  <cellXfs count="158">
    <xf numFmtId="0" fontId="0" fillId="0" borderId="0" xfId="0"/>
    <xf numFmtId="4" fontId="0" fillId="0" borderId="0" xfId="0" applyNumberFormat="1"/>
    <xf numFmtId="10" fontId="0" fillId="0" borderId="0" xfId="0" applyNumberFormat="1"/>
    <xf numFmtId="0" fontId="2" fillId="0" borderId="0" xfId="0" applyFont="1" applyAlignment="1">
      <alignment horizontal="center" wrapText="1"/>
    </xf>
    <xf numFmtId="43" fontId="0" fillId="0" borderId="0" xfId="1" applyFont="1"/>
    <xf numFmtId="3" fontId="0" fillId="0" borderId="0" xfId="0" applyNumberFormat="1"/>
    <xf numFmtId="0" fontId="0" fillId="0" borderId="0" xfId="0" applyAlignment="1">
      <alignment horizontal="center"/>
    </xf>
    <xf numFmtId="3" fontId="0" fillId="0" borderId="0" xfId="1" applyNumberFormat="1" applyFont="1"/>
    <xf numFmtId="3" fontId="0" fillId="0" borderId="0" xfId="0" applyNumberFormat="1" applyAlignment="1">
      <alignment horizontal="center"/>
    </xf>
    <xf numFmtId="3" fontId="2" fillId="0" borderId="0" xfId="0" applyNumberFormat="1" applyFont="1" applyAlignment="1">
      <alignment horizontal="center" wrapText="1"/>
    </xf>
    <xf numFmtId="3" fontId="0" fillId="0" borderId="5" xfId="1" applyNumberFormat="1" applyFont="1" applyBorder="1"/>
    <xf numFmtId="3" fontId="0" fillId="0" borderId="0" xfId="1" applyNumberFormat="1" applyFont="1" applyBorder="1"/>
    <xf numFmtId="3" fontId="0" fillId="0" borderId="7" xfId="1" applyNumberFormat="1" applyFont="1" applyBorder="1"/>
    <xf numFmtId="3" fontId="0" fillId="0" borderId="8" xfId="1" applyNumberFormat="1" applyFont="1" applyBorder="1"/>
    <xf numFmtId="3" fontId="0" fillId="0" borderId="8" xfId="0" applyNumberFormat="1" applyBorder="1"/>
    <xf numFmtId="3" fontId="2" fillId="0" borderId="8" xfId="0" applyNumberFormat="1" applyFont="1" applyBorder="1" applyAlignment="1">
      <alignment horizontal="center" wrapText="1"/>
    </xf>
    <xf numFmtId="0" fontId="0" fillId="0" borderId="5" xfId="0" applyBorder="1"/>
    <xf numFmtId="164" fontId="0" fillId="0" borderId="0" xfId="2" applyNumberFormat="1" applyFont="1" applyBorder="1"/>
    <xf numFmtId="164" fontId="0" fillId="0" borderId="6" xfId="2" applyNumberFormat="1" applyFont="1" applyBorder="1"/>
    <xf numFmtId="0" fontId="0" fillId="0" borderId="7" xfId="0" applyBorder="1"/>
    <xf numFmtId="0" fontId="0" fillId="0" borderId="8" xfId="0" applyBorder="1"/>
    <xf numFmtId="164" fontId="0" fillId="0" borderId="8" xfId="2" applyNumberFormat="1" applyFont="1" applyBorder="1"/>
    <xf numFmtId="164" fontId="0" fillId="0" borderId="9" xfId="2" applyNumberFormat="1" applyFont="1" applyBorder="1"/>
    <xf numFmtId="4" fontId="0" fillId="0" borderId="0" xfId="0" applyNumberFormat="1" applyAlignment="1">
      <alignment horizontal="center"/>
    </xf>
    <xf numFmtId="3" fontId="0" fillId="3" borderId="0" xfId="0" applyNumberFormat="1" applyFill="1"/>
    <xf numFmtId="3" fontId="0" fillId="0" borderId="0" xfId="0" applyNumberFormat="1" applyAlignment="1">
      <alignment horizontal="right"/>
    </xf>
    <xf numFmtId="3" fontId="0" fillId="0" borderId="0" xfId="2" applyNumberFormat="1" applyFont="1" applyBorder="1"/>
    <xf numFmtId="3" fontId="0" fillId="0" borderId="8" xfId="2" applyNumberFormat="1" applyFont="1" applyBorder="1"/>
    <xf numFmtId="3" fontId="2" fillId="0" borderId="3" xfId="0" applyNumberFormat="1" applyFont="1" applyBorder="1" applyAlignment="1">
      <alignment horizontal="center" wrapText="1"/>
    </xf>
    <xf numFmtId="3" fontId="0" fillId="0" borderId="2" xfId="1" applyNumberFormat="1" applyFont="1" applyBorder="1"/>
    <xf numFmtId="3" fontId="0" fillId="0" borderId="3" xfId="1" applyNumberFormat="1" applyFont="1" applyBorder="1"/>
    <xf numFmtId="3" fontId="0" fillId="0" borderId="3" xfId="0" applyNumberFormat="1" applyBorder="1"/>
    <xf numFmtId="3" fontId="0" fillId="0" borderId="5" xfId="0" applyNumberFormat="1" applyBorder="1"/>
    <xf numFmtId="3" fontId="0" fillId="0" borderId="7" xfId="0" applyNumberFormat="1" applyBorder="1"/>
    <xf numFmtId="3" fontId="0" fillId="4" borderId="0" xfId="0" applyNumberFormat="1" applyFill="1"/>
    <xf numFmtId="3" fontId="0" fillId="2" borderId="20" xfId="0" applyNumberFormat="1" applyFill="1" applyBorder="1"/>
    <xf numFmtId="4" fontId="0" fillId="2" borderId="20" xfId="0" applyNumberFormat="1" applyFill="1" applyBorder="1" applyAlignment="1">
      <alignment horizontal="right"/>
    </xf>
    <xf numFmtId="1" fontId="0" fillId="2" borderId="20" xfId="0" applyNumberFormat="1" applyFill="1" applyBorder="1"/>
    <xf numFmtId="4" fontId="0" fillId="2" borderId="20" xfId="0" applyNumberFormat="1" applyFill="1" applyBorder="1"/>
    <xf numFmtId="9" fontId="0" fillId="2" borderId="20" xfId="0" applyNumberFormat="1" applyFill="1" applyBorder="1"/>
    <xf numFmtId="10" fontId="0" fillId="2" borderId="20" xfId="0" applyNumberFormat="1" applyFill="1" applyBorder="1"/>
    <xf numFmtId="10" fontId="0" fillId="2" borderId="21" xfId="0" applyNumberFormat="1" applyFill="1" applyBorder="1"/>
    <xf numFmtId="4" fontId="0" fillId="2" borderId="21" xfId="0" applyNumberFormat="1" applyFill="1" applyBorder="1"/>
    <xf numFmtId="3" fontId="3" fillId="0" borderId="6" xfId="0" applyNumberFormat="1" applyFont="1" applyBorder="1"/>
    <xf numFmtId="3" fontId="3" fillId="0" borderId="9" xfId="0" applyNumberFormat="1" applyFont="1" applyBorder="1"/>
    <xf numFmtId="3" fontId="4" fillId="2" borderId="20" xfId="0" applyNumberFormat="1" applyFont="1" applyFill="1" applyBorder="1"/>
    <xf numFmtId="3" fontId="4" fillId="2" borderId="21" xfId="0" applyNumberFormat="1" applyFont="1" applyFill="1" applyBorder="1"/>
    <xf numFmtId="0" fontId="3" fillId="0" borderId="8" xfId="0" applyFont="1" applyBorder="1" applyAlignment="1">
      <alignment horizontal="center" wrapText="1"/>
    </xf>
    <xf numFmtId="3" fontId="3" fillId="0" borderId="0" xfId="1" applyNumberFormat="1" applyFont="1" applyBorder="1" applyAlignment="1">
      <alignment horizontal="center" wrapText="1"/>
    </xf>
    <xf numFmtId="3" fontId="3" fillId="0" borderId="15" xfId="1" applyNumberFormat="1" applyFont="1" applyBorder="1" applyAlignment="1">
      <alignment horizontal="center" wrapText="1"/>
    </xf>
    <xf numFmtId="3" fontId="3" fillId="0" borderId="0" xfId="0" applyNumberFormat="1" applyFont="1" applyAlignment="1">
      <alignment horizontal="center" wrapText="1"/>
    </xf>
    <xf numFmtId="0" fontId="3" fillId="0" borderId="0" xfId="0" applyFont="1" applyAlignment="1">
      <alignment horizontal="center" wrapText="1"/>
    </xf>
    <xf numFmtId="3" fontId="3" fillId="0" borderId="15" xfId="0" applyNumberFormat="1" applyFont="1" applyBorder="1" applyAlignment="1">
      <alignment horizontal="center" wrapText="1"/>
    </xf>
    <xf numFmtId="3" fontId="5" fillId="0" borderId="7" xfId="0" applyNumberFormat="1" applyFont="1" applyBorder="1" applyAlignment="1">
      <alignment wrapText="1"/>
    </xf>
    <xf numFmtId="3" fontId="5" fillId="0" borderId="1" xfId="0" applyNumberFormat="1" applyFont="1" applyBorder="1" applyAlignment="1">
      <alignment wrapText="1"/>
    </xf>
    <xf numFmtId="3" fontId="5" fillId="0" borderId="8" xfId="0" applyNumberFormat="1" applyFont="1" applyBorder="1" applyAlignment="1">
      <alignment wrapText="1"/>
    </xf>
    <xf numFmtId="3" fontId="5" fillId="0" borderId="8" xfId="0" applyNumberFormat="1" applyFont="1" applyBorder="1" applyAlignment="1">
      <alignment horizontal="center" wrapText="1"/>
    </xf>
    <xf numFmtId="0" fontId="5" fillId="0" borderId="1" xfId="0" applyFont="1" applyBorder="1" applyAlignment="1">
      <alignment horizontal="center" wrapText="1"/>
    </xf>
    <xf numFmtId="0" fontId="5" fillId="0" borderId="8" xfId="0" applyFont="1" applyBorder="1" applyAlignment="1">
      <alignment horizontal="center" wrapText="1"/>
    </xf>
    <xf numFmtId="3" fontId="6" fillId="0" borderId="11" xfId="0" applyNumberFormat="1" applyFont="1" applyBorder="1" applyAlignment="1">
      <alignment horizontal="center" wrapText="1"/>
    </xf>
    <xf numFmtId="3" fontId="6" fillId="0" borderId="10" xfId="0" applyNumberFormat="1" applyFont="1" applyBorder="1" applyAlignment="1">
      <alignment wrapText="1"/>
    </xf>
    <xf numFmtId="3" fontId="6" fillId="0" borderId="1" xfId="0" applyNumberFormat="1" applyFont="1" applyBorder="1" applyAlignment="1">
      <alignment wrapText="1"/>
    </xf>
    <xf numFmtId="3" fontId="6" fillId="0" borderId="11" xfId="0" applyNumberFormat="1" applyFont="1" applyBorder="1" applyAlignment="1">
      <alignment wrapText="1"/>
    </xf>
    <xf numFmtId="3" fontId="6" fillId="0" borderId="1" xfId="0" applyNumberFormat="1" applyFont="1" applyBorder="1" applyAlignment="1">
      <alignment horizontal="center" wrapText="1"/>
    </xf>
    <xf numFmtId="3" fontId="6" fillId="0" borderId="8" xfId="0" applyNumberFormat="1" applyFont="1" applyBorder="1"/>
    <xf numFmtId="3" fontId="7" fillId="2" borderId="16" xfId="0" applyNumberFormat="1" applyFont="1" applyFill="1" applyBorder="1"/>
    <xf numFmtId="3" fontId="8" fillId="2" borderId="17" xfId="0" applyNumberFormat="1" applyFont="1" applyFill="1" applyBorder="1"/>
    <xf numFmtId="3" fontId="8" fillId="2" borderId="18" xfId="0" applyNumberFormat="1" applyFont="1" applyFill="1" applyBorder="1"/>
    <xf numFmtId="3" fontId="3" fillId="0" borderId="1" xfId="0" applyNumberFormat="1" applyFont="1" applyBorder="1" applyAlignment="1">
      <alignment horizontal="center" wrapText="1"/>
    </xf>
    <xf numFmtId="3" fontId="5" fillId="0" borderId="9" xfId="0" applyNumberFormat="1" applyFont="1" applyBorder="1"/>
    <xf numFmtId="3" fontId="5" fillId="0" borderId="0" xfId="0" applyNumberFormat="1" applyFont="1"/>
    <xf numFmtId="3" fontId="6" fillId="0" borderId="0" xfId="0" applyNumberFormat="1" applyFont="1"/>
    <xf numFmtId="3" fontId="7" fillId="2" borderId="22" xfId="0" applyNumberFormat="1" applyFont="1" applyFill="1" applyBorder="1"/>
    <xf numFmtId="14" fontId="0" fillId="2" borderId="19" xfId="0" applyNumberFormat="1" applyFill="1" applyBorder="1"/>
    <xf numFmtId="0" fontId="2" fillId="0" borderId="0" xfId="0" applyFont="1"/>
    <xf numFmtId="1" fontId="0" fillId="0" borderId="20" xfId="0" applyNumberFormat="1" applyBorder="1"/>
    <xf numFmtId="14" fontId="0" fillId="0" borderId="19" xfId="0" applyNumberFormat="1" applyBorder="1"/>
    <xf numFmtId="4" fontId="0" fillId="0" borderId="20" xfId="0" applyNumberFormat="1" applyBorder="1" applyAlignment="1">
      <alignment horizontal="right"/>
    </xf>
    <xf numFmtId="0" fontId="0" fillId="0" borderId="0" xfId="0" applyAlignment="1">
      <alignment horizontal="left"/>
    </xf>
    <xf numFmtId="0" fontId="9" fillId="0" borderId="0" xfId="3"/>
    <xf numFmtId="0" fontId="0" fillId="0" borderId="2" xfId="0" applyBorder="1"/>
    <xf numFmtId="0" fontId="0" fillId="0" borderId="3" xfId="0" applyBorder="1"/>
    <xf numFmtId="0" fontId="0" fillId="0" borderId="4" xfId="0" applyBorder="1"/>
    <xf numFmtId="0" fontId="0" fillId="0" borderId="6" xfId="0" applyBorder="1"/>
    <xf numFmtId="0" fontId="0" fillId="0" borderId="9" xfId="0" applyBorder="1"/>
    <xf numFmtId="3" fontId="0" fillId="0" borderId="2" xfId="0" applyNumberFormat="1" applyBorder="1"/>
    <xf numFmtId="3" fontId="0" fillId="4" borderId="5" xfId="0" applyNumberFormat="1" applyFill="1" applyBorder="1"/>
    <xf numFmtId="3" fontId="5" fillId="3" borderId="0" xfId="0" applyNumberFormat="1" applyFont="1" applyFill="1"/>
    <xf numFmtId="3" fontId="6" fillId="4" borderId="0" xfId="0" applyNumberFormat="1" applyFont="1" applyFill="1"/>
    <xf numFmtId="0" fontId="11" fillId="0" borderId="0" xfId="0" applyFont="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3" xfId="0" applyBorder="1"/>
    <xf numFmtId="0" fontId="0" fillId="0" borderId="14" xfId="0" applyBorder="1"/>
    <xf numFmtId="14" fontId="0" fillId="0" borderId="15" xfId="0" applyNumberFormat="1" applyBorder="1"/>
    <xf numFmtId="14" fontId="0" fillId="0" borderId="13" xfId="0" applyNumberFormat="1" applyBorder="1"/>
    <xf numFmtId="14" fontId="0" fillId="0" borderId="14" xfId="0" applyNumberFormat="1" applyBorder="1"/>
    <xf numFmtId="0" fontId="2" fillId="0" borderId="1" xfId="0" applyFont="1" applyBorder="1" applyAlignment="1">
      <alignment horizontal="left"/>
    </xf>
    <xf numFmtId="0" fontId="2" fillId="0" borderId="10" xfId="0" applyFont="1" applyBorder="1" applyAlignment="1">
      <alignment horizontal="center"/>
    </xf>
    <xf numFmtId="0" fontId="2" fillId="0" borderId="12" xfId="0" applyFont="1" applyBorder="1" applyAlignment="1">
      <alignment horizontal="center"/>
    </xf>
    <xf numFmtId="3" fontId="12" fillId="0" borderId="3" xfId="0" applyNumberFormat="1" applyFont="1" applyBorder="1"/>
    <xf numFmtId="3" fontId="12" fillId="0" borderId="0" xfId="0" applyNumberFormat="1" applyFont="1"/>
    <xf numFmtId="3" fontId="3" fillId="0" borderId="4" xfId="0" applyNumberFormat="1" applyFont="1" applyBorder="1"/>
    <xf numFmtId="3" fontId="6" fillId="0" borderId="9" xfId="0" applyNumberFormat="1" applyFont="1" applyBorder="1"/>
    <xf numFmtId="3" fontId="6" fillId="0" borderId="4" xfId="0" applyNumberFormat="1" applyFont="1" applyBorder="1"/>
    <xf numFmtId="3" fontId="6" fillId="0" borderId="6" xfId="0" applyNumberFormat="1" applyFont="1" applyBorder="1"/>
    <xf numFmtId="3" fontId="6" fillId="4" borderId="6" xfId="0" applyNumberFormat="1" applyFont="1" applyFill="1" applyBorder="1"/>
    <xf numFmtId="0" fontId="0" fillId="0" borderId="4" xfId="0" applyBorder="1" applyAlignment="1">
      <alignment horizontal="left"/>
    </xf>
    <xf numFmtId="4" fontId="0" fillId="0" borderId="6" xfId="0" applyNumberFormat="1" applyBorder="1" applyAlignment="1">
      <alignment horizontal="left"/>
    </xf>
    <xf numFmtId="0" fontId="0" fillId="0" borderId="6" xfId="0" applyBorder="1" applyAlignment="1">
      <alignment horizontal="left"/>
    </xf>
    <xf numFmtId="0" fontId="9" fillId="0" borderId="0" xfId="3" applyBorder="1"/>
    <xf numFmtId="0" fontId="0" fillId="0" borderId="9" xfId="0" applyBorder="1" applyAlignment="1">
      <alignment horizontal="left"/>
    </xf>
    <xf numFmtId="0" fontId="0" fillId="2" borderId="20" xfId="0" applyFill="1" applyBorder="1"/>
    <xf numFmtId="3" fontId="0" fillId="0" borderId="20" xfId="0" applyNumberFormat="1" applyBorder="1" applyAlignment="1">
      <alignment horizontal="right"/>
    </xf>
    <xf numFmtId="9" fontId="0" fillId="0" borderId="20" xfId="0" applyNumberFormat="1" applyBorder="1" applyAlignment="1">
      <alignment horizontal="right"/>
    </xf>
    <xf numFmtId="3" fontId="0" fillId="0" borderId="20" xfId="0" applyNumberFormat="1" applyBorder="1"/>
    <xf numFmtId="49" fontId="0" fillId="0" borderId="20" xfId="0" applyNumberFormat="1" applyBorder="1" applyAlignment="1">
      <alignment horizontal="right"/>
    </xf>
    <xf numFmtId="4" fontId="0" fillId="5" borderId="19" xfId="0" applyNumberFormat="1" applyFill="1" applyBorder="1"/>
    <xf numFmtId="4" fontId="0" fillId="5" borderId="20" xfId="0" applyNumberFormat="1" applyFill="1" applyBorder="1"/>
    <xf numFmtId="4" fontId="0" fillId="5" borderId="23" xfId="0" applyNumberFormat="1" applyFill="1" applyBorder="1"/>
    <xf numFmtId="10" fontId="0" fillId="2" borderId="23" xfId="0" applyNumberFormat="1" applyFill="1" applyBorder="1"/>
    <xf numFmtId="10" fontId="0" fillId="2" borderId="14" xfId="0" applyNumberFormat="1" applyFill="1" applyBorder="1"/>
    <xf numFmtId="3" fontId="3" fillId="0" borderId="8" xfId="0" applyNumberFormat="1" applyFont="1" applyBorder="1"/>
    <xf numFmtId="4" fontId="0" fillId="5" borderId="21" xfId="0" applyNumberFormat="1" applyFill="1" applyBorder="1"/>
    <xf numFmtId="4" fontId="0" fillId="2" borderId="1" xfId="0" applyNumberFormat="1" applyFill="1" applyBorder="1"/>
    <xf numFmtId="4" fontId="0" fillId="2" borderId="14" xfId="0" applyNumberFormat="1" applyFill="1" applyBorder="1"/>
    <xf numFmtId="1" fontId="0" fillId="6" borderId="20" xfId="0" applyNumberFormat="1" applyFill="1" applyBorder="1"/>
    <xf numFmtId="3" fontId="0" fillId="6" borderId="20" xfId="0" applyNumberFormat="1" applyFill="1" applyBorder="1" applyAlignment="1">
      <alignment horizontal="right"/>
    </xf>
    <xf numFmtId="0" fontId="0" fillId="7" borderId="0" xfId="0" applyFill="1"/>
    <xf numFmtId="4" fontId="0" fillId="5" borderId="24" xfId="0" applyNumberFormat="1" applyFill="1" applyBorder="1"/>
    <xf numFmtId="4" fontId="0" fillId="5" borderId="1" xfId="0" applyNumberFormat="1" applyFill="1" applyBorder="1"/>
    <xf numFmtId="0" fontId="10" fillId="0" borderId="8" xfId="0" applyFont="1" applyBorder="1" applyAlignment="1">
      <alignment horizontal="center"/>
    </xf>
    <xf numFmtId="3" fontId="5" fillId="0" borderId="10" xfId="0" applyNumberFormat="1" applyFont="1" applyBorder="1" applyAlignment="1">
      <alignment horizontal="center" wrapText="1"/>
    </xf>
    <xf numFmtId="3" fontId="5" fillId="0" borderId="11" xfId="0" applyNumberFormat="1" applyFont="1" applyBorder="1" applyAlignment="1">
      <alignment horizontal="center" wrapText="1"/>
    </xf>
    <xf numFmtId="3" fontId="5" fillId="0" borderId="12" xfId="0" applyNumberFormat="1" applyFont="1" applyBorder="1" applyAlignment="1">
      <alignment horizontal="center" wrapText="1"/>
    </xf>
    <xf numFmtId="3" fontId="4" fillId="0" borderId="15" xfId="0" applyNumberFormat="1" applyFont="1" applyBorder="1" applyAlignment="1">
      <alignment horizontal="center" wrapText="1"/>
    </xf>
    <xf numFmtId="3" fontId="4" fillId="0" borderId="6" xfId="0" applyNumberFormat="1" applyFont="1" applyBorder="1" applyAlignment="1">
      <alignment horizontal="center" wrapText="1"/>
    </xf>
    <xf numFmtId="3" fontId="6" fillId="0" borderId="10" xfId="0" applyNumberFormat="1" applyFont="1" applyBorder="1" applyAlignment="1">
      <alignment horizontal="center" wrapText="1"/>
    </xf>
    <xf numFmtId="3" fontId="6" fillId="0" borderId="11" xfId="0" applyNumberFormat="1" applyFont="1" applyBorder="1" applyAlignment="1">
      <alignment horizontal="center" wrapText="1"/>
    </xf>
    <xf numFmtId="3" fontId="6" fillId="0" borderId="12" xfId="0" applyNumberFormat="1" applyFont="1" applyBorder="1" applyAlignment="1">
      <alignment horizontal="center" wrapText="1"/>
    </xf>
    <xf numFmtId="0" fontId="7" fillId="0" borderId="15" xfId="0" applyFont="1" applyBorder="1" applyAlignment="1">
      <alignment horizontal="center" wrapText="1"/>
    </xf>
    <xf numFmtId="0" fontId="7" fillId="0" borderId="13" xfId="0" applyFont="1" applyBorder="1" applyAlignment="1">
      <alignment horizontal="center" wrapText="1"/>
    </xf>
    <xf numFmtId="3" fontId="8" fillId="0" borderId="15" xfId="0" applyNumberFormat="1" applyFont="1" applyBorder="1" applyAlignment="1">
      <alignment horizontal="center" wrapText="1"/>
    </xf>
    <xf numFmtId="3" fontId="8" fillId="0" borderId="13" xfId="0" applyNumberFormat="1" applyFont="1" applyBorder="1" applyAlignment="1">
      <alignment horizontal="center" wrapText="1"/>
    </xf>
    <xf numFmtId="3" fontId="2" fillId="0" borderId="4" xfId="0" applyNumberFormat="1" applyFont="1" applyBorder="1" applyAlignment="1">
      <alignment horizontal="center" wrapText="1"/>
    </xf>
    <xf numFmtId="3" fontId="2" fillId="0" borderId="9" xfId="0" applyNumberFormat="1" applyFont="1" applyBorder="1" applyAlignment="1">
      <alignment horizontal="center" wrapText="1"/>
    </xf>
    <xf numFmtId="3" fontId="3" fillId="0" borderId="11" xfId="1" applyNumberFormat="1" applyFont="1" applyBorder="1" applyAlignment="1">
      <alignment horizontal="center" wrapText="1"/>
    </xf>
    <xf numFmtId="3" fontId="3" fillId="0" borderId="12" xfId="1" applyNumberFormat="1" applyFont="1" applyBorder="1" applyAlignment="1">
      <alignment horizontal="center" wrapText="1"/>
    </xf>
    <xf numFmtId="0" fontId="13" fillId="0" borderId="0" xfId="0" applyFont="1" applyAlignment="1">
      <alignment horizontal="center"/>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15" xfId="0" applyFont="1" applyBorder="1" applyAlignment="1">
      <alignment horizontal="center" wrapText="1"/>
    </xf>
    <xf numFmtId="0" fontId="2" fillId="0" borderId="14" xfId="0" applyFont="1" applyBorder="1" applyAlignment="1">
      <alignment horizontal="center" wrapText="1"/>
    </xf>
    <xf numFmtId="4" fontId="2" fillId="0" borderId="3" xfId="0" applyNumberFormat="1" applyFont="1" applyBorder="1" applyAlignment="1">
      <alignment horizontal="center" wrapText="1"/>
    </xf>
    <xf numFmtId="4" fontId="2" fillId="0" borderId="8" xfId="0" applyNumberFormat="1" applyFont="1" applyBorder="1" applyAlignment="1">
      <alignment horizontal="center" wrapText="1"/>
    </xf>
    <xf numFmtId="0" fontId="14" fillId="0" borderId="0" xfId="3" applyFont="1" applyBorder="1"/>
    <xf numFmtId="0" fontId="14" fillId="0" borderId="0" xfId="3" applyFont="1"/>
    <xf numFmtId="10" fontId="0" fillId="2" borderId="25" xfId="0" applyNumberFormat="1" applyFill="1" applyBorder="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Medium9"/>
  <colors>
    <mruColors>
      <color rgb="FF00FF00"/>
      <color rgb="FFFFDD71"/>
      <color rgb="FFFF9999"/>
      <color rgb="FFFF7C80"/>
      <color rgb="FFCC00FF"/>
      <color rgb="FF0066FF"/>
      <color rgb="FFFF9966"/>
      <color rgb="FF3333CC"/>
      <color rgb="FF66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40'!$S$36:$S$136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3836-417D-A79B-26A33AC7F242}"/>
            </c:ext>
          </c:extLst>
        </c:ser>
        <c:ser>
          <c:idx val="1"/>
          <c:order val="1"/>
          <c:tx>
            <c:v>Your Wealth Needs</c:v>
          </c:tx>
          <c:spPr>
            <a:ln w="28575" cap="rnd">
              <a:solidFill>
                <a:srgbClr val="0066FF"/>
              </a:solidFill>
              <a:prstDash val="sysDash"/>
              <a:round/>
            </a:ln>
            <a:effectLst/>
          </c:spPr>
          <c:marker>
            <c:symbol val="none"/>
          </c:marker>
          <c:val>
            <c:numRef>
              <c:f>'Plan 40'!$AA$36:$AA$136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3836-417D-A79B-26A33AC7F242}"/>
            </c:ext>
          </c:extLst>
        </c:ser>
        <c:dLbls>
          <c:showLegendKey val="0"/>
          <c:showVal val="0"/>
          <c:showCatName val="0"/>
          <c:showSerName val="0"/>
          <c:showPercent val="0"/>
          <c:showBubbleSize val="0"/>
        </c:dLbls>
        <c:smooth val="0"/>
        <c:axId val="353236975"/>
        <c:axId val="580690991"/>
      </c:lineChart>
      <c:catAx>
        <c:axId val="35323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90991"/>
        <c:crosses val="autoZero"/>
        <c:auto val="1"/>
        <c:lblAlgn val="ctr"/>
        <c:lblOffset val="100"/>
        <c:noMultiLvlLbl val="0"/>
      </c:catAx>
      <c:valAx>
        <c:axId val="58069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23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EFD1-4670-8E29-4E1D69016F10}"/>
            </c:ext>
          </c:extLst>
        </c:ser>
        <c:ser>
          <c:idx val="1"/>
          <c:order val="1"/>
          <c:tx>
            <c:v>Your Wealth Needs</c:v>
          </c:tx>
          <c:spPr>
            <a:ln w="28575" cap="rnd">
              <a:solidFill>
                <a:srgbClr val="0070C0"/>
              </a:solidFill>
              <a:prstDash val="sysDash"/>
              <a:round/>
            </a:ln>
            <a:effectLst/>
          </c:spPr>
          <c:marker>
            <c:symbol val="none"/>
          </c:marker>
          <c:val>
            <c:numRef>
              <c:f>'Plan 55'!$AA$36:$AA$136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EFD1-4670-8E29-4E1D69016F10}"/>
            </c:ext>
          </c:extLst>
        </c:ser>
        <c:ser>
          <c:idx val="5"/>
          <c:order val="2"/>
          <c:tx>
            <c:v>Your Annual Wealth Evaluation</c:v>
          </c:tx>
          <c:spPr>
            <a:ln w="28575" cap="rnd">
              <a:solidFill>
                <a:srgbClr val="00B050"/>
              </a:solidFill>
              <a:round/>
            </a:ln>
            <a:effectLst/>
          </c:spPr>
          <c:marker>
            <c:symbol val="none"/>
          </c:marker>
          <c:val>
            <c:numRef>
              <c:f>'Plan 55'!$AL$36:$AL$136</c:f>
              <c:numCache>
                <c:formatCode>#,##0</c:formatCode>
                <c:ptCount val="101"/>
              </c:numCache>
            </c:numRef>
          </c:val>
          <c:smooth val="0"/>
          <c:extLst>
            <c:ext xmlns:c16="http://schemas.microsoft.com/office/drawing/2014/chart" uri="{C3380CC4-5D6E-409C-BE32-E72D297353CC}">
              <c16:uniqueId val="{00000005-EFD1-4670-8E29-4E1D69016F10}"/>
            </c:ext>
          </c:extLst>
        </c:ser>
        <c:dLbls>
          <c:showLegendKey val="0"/>
          <c:showVal val="0"/>
          <c:showCatName val="0"/>
          <c:showSerName val="0"/>
          <c:showPercent val="0"/>
          <c:showBubbleSize val="0"/>
        </c:dLbls>
        <c:smooth val="0"/>
        <c:axId val="396426751"/>
        <c:axId val="580682559"/>
      </c:lineChart>
      <c:catAx>
        <c:axId val="3964267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82559"/>
        <c:crosses val="autoZero"/>
        <c:auto val="1"/>
        <c:lblAlgn val="ctr"/>
        <c:lblOffset val="100"/>
        <c:noMultiLvlLbl val="0"/>
      </c:catAx>
      <c:valAx>
        <c:axId val="580682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6751"/>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62AC-405C-9DE7-239EB48A04C0}"/>
            </c:ext>
          </c:extLst>
        </c:ser>
        <c:ser>
          <c:idx val="1"/>
          <c:order val="1"/>
          <c:tx>
            <c:v>Your Wealth Needs</c:v>
          </c:tx>
          <c:spPr>
            <a:ln w="28575" cap="rnd">
              <a:solidFill>
                <a:srgbClr val="0070C0"/>
              </a:solidFill>
              <a:prstDash val="sysDash"/>
              <a:round/>
            </a:ln>
            <a:effectLst/>
          </c:spPr>
          <c:marker>
            <c:symbol val="none"/>
          </c:marker>
          <c:val>
            <c:numRef>
              <c:f>'Plan 55'!$AA$36:$AA$136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62AC-405C-9DE7-239EB48A04C0}"/>
            </c:ext>
          </c:extLst>
        </c:ser>
        <c:ser>
          <c:idx val="2"/>
          <c:order val="2"/>
          <c:tx>
            <c:v>Your Existing Life Insurance</c:v>
          </c:tx>
          <c:spPr>
            <a:ln w="34925" cap="rnd" cmpd="dbl">
              <a:solidFill>
                <a:srgbClr val="FF0000"/>
              </a:solidFill>
              <a:round/>
            </a:ln>
            <a:effectLst/>
          </c:spPr>
          <c:marker>
            <c:symbol val="none"/>
          </c:marker>
          <c:val>
            <c:numRef>
              <c:f>'Plan 55'!$AB$36:$AB$136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62AC-405C-9DE7-239EB48A04C0}"/>
            </c:ext>
          </c:extLst>
        </c:ser>
        <c:ser>
          <c:idx val="3"/>
          <c:order val="3"/>
          <c:tx>
            <c:v>Your Existing Weatlh Projection</c:v>
          </c:tx>
          <c:spPr>
            <a:ln w="28575" cap="rnd">
              <a:solidFill>
                <a:srgbClr val="00B0F0"/>
              </a:solidFill>
              <a:round/>
            </a:ln>
            <a:effectLst/>
          </c:spPr>
          <c:marker>
            <c:symbol val="none"/>
          </c:marker>
          <c:val>
            <c:numRef>
              <c:f>'Plan 55'!$AJ$36:$AJ$136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62AC-405C-9DE7-239EB48A04C0}"/>
            </c:ext>
          </c:extLst>
        </c:ser>
        <c:ser>
          <c:idx val="5"/>
          <c:order val="4"/>
          <c:tx>
            <c:v>Your Annual Wealth Evaluation</c:v>
          </c:tx>
          <c:spPr>
            <a:ln w="28575" cap="rnd">
              <a:solidFill>
                <a:srgbClr val="00B050"/>
              </a:solidFill>
              <a:round/>
            </a:ln>
            <a:effectLst/>
          </c:spPr>
          <c:marker>
            <c:symbol val="none"/>
          </c:marker>
          <c:val>
            <c:numRef>
              <c:f>'Plan 55'!$AL$36:$AL$136</c:f>
              <c:numCache>
                <c:formatCode>#,##0</c:formatCode>
                <c:ptCount val="101"/>
              </c:numCache>
            </c:numRef>
          </c:val>
          <c:smooth val="0"/>
          <c:extLst>
            <c:ext xmlns:c16="http://schemas.microsoft.com/office/drawing/2014/chart" uri="{C3380CC4-5D6E-409C-BE32-E72D297353CC}">
              <c16:uniqueId val="{00000005-62AC-405C-9DE7-239EB48A04C0}"/>
            </c:ext>
          </c:extLst>
        </c:ser>
        <c:dLbls>
          <c:showLegendKey val="0"/>
          <c:showVal val="0"/>
          <c:showCatName val="0"/>
          <c:showSerName val="0"/>
          <c:showPercent val="0"/>
          <c:showBubbleSize val="0"/>
        </c:dLbls>
        <c:smooth val="0"/>
        <c:axId val="396426751"/>
        <c:axId val="580682559"/>
      </c:lineChart>
      <c:catAx>
        <c:axId val="3964267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82559"/>
        <c:crosses val="autoZero"/>
        <c:auto val="1"/>
        <c:lblAlgn val="ctr"/>
        <c:lblOffset val="100"/>
        <c:noMultiLvlLbl val="0"/>
      </c:catAx>
      <c:valAx>
        <c:axId val="580682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6751"/>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8F90-46CE-BCDD-793940E9E721}"/>
            </c:ext>
          </c:extLst>
        </c:ser>
        <c:ser>
          <c:idx val="1"/>
          <c:order val="1"/>
          <c:tx>
            <c:v>Your Wealth Needs</c:v>
          </c:tx>
          <c:spPr>
            <a:ln w="28575" cap="rnd">
              <a:solidFill>
                <a:srgbClr val="0070C0"/>
              </a:solidFill>
              <a:prstDash val="sysDash"/>
              <a:round/>
            </a:ln>
            <a:effectLst/>
          </c:spPr>
          <c:marker>
            <c:symbol val="none"/>
          </c:marker>
          <c:val>
            <c:numRef>
              <c:f>'Plan 55'!$AA$36:$AA$136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8F90-46CE-BCDD-793940E9E721}"/>
            </c:ext>
          </c:extLst>
        </c:ser>
        <c:ser>
          <c:idx val="2"/>
          <c:order val="2"/>
          <c:tx>
            <c:v>Your Existing Life Insurance</c:v>
          </c:tx>
          <c:spPr>
            <a:ln w="38100" cap="rnd" cmpd="dbl">
              <a:solidFill>
                <a:srgbClr val="FF0000"/>
              </a:solidFill>
              <a:round/>
            </a:ln>
            <a:effectLst/>
          </c:spPr>
          <c:marker>
            <c:symbol val="none"/>
          </c:marker>
          <c:val>
            <c:numRef>
              <c:f>'Plan 55'!$AB$36:$AB$136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8F90-46CE-BCDD-793940E9E721}"/>
            </c:ext>
          </c:extLst>
        </c:ser>
        <c:ser>
          <c:idx val="3"/>
          <c:order val="3"/>
          <c:tx>
            <c:v>Your Existing Weatlh Projection</c:v>
          </c:tx>
          <c:spPr>
            <a:ln w="28575" cap="rnd">
              <a:solidFill>
                <a:srgbClr val="00B0F0"/>
              </a:solidFill>
              <a:round/>
            </a:ln>
            <a:effectLst/>
          </c:spPr>
          <c:marker>
            <c:symbol val="none"/>
          </c:marker>
          <c:val>
            <c:numRef>
              <c:f>'Plan 55'!$AJ$36:$AJ$136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8F90-46CE-BCDD-793940E9E721}"/>
            </c:ext>
          </c:extLst>
        </c:ser>
        <c:ser>
          <c:idx val="4"/>
          <c:order val="4"/>
          <c:tx>
            <c:v>Your Life Insurance Proposal</c:v>
          </c:tx>
          <c:spPr>
            <a:ln w="38100" cap="rnd" cmpd="dbl">
              <a:solidFill>
                <a:srgbClr val="CC00FF"/>
              </a:solidFill>
              <a:prstDash val="dash"/>
              <a:round/>
            </a:ln>
            <a:effectLst/>
          </c:spPr>
          <c:marker>
            <c:symbol val="none"/>
          </c:marker>
          <c:val>
            <c:numRef>
              <c:f>'Plan 55'!$AK$36:$AK$136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8F90-46CE-BCDD-793940E9E721}"/>
            </c:ext>
          </c:extLst>
        </c:ser>
        <c:ser>
          <c:idx val="5"/>
          <c:order val="5"/>
          <c:tx>
            <c:v>Your Annual Wealth Evaluation</c:v>
          </c:tx>
          <c:spPr>
            <a:ln w="28575" cap="rnd">
              <a:solidFill>
                <a:srgbClr val="00B050"/>
              </a:solidFill>
              <a:prstDash val="dash"/>
              <a:round/>
              <a:tailEnd type="triangle"/>
            </a:ln>
            <a:effectLst/>
          </c:spPr>
          <c:marker>
            <c:symbol val="none"/>
          </c:marker>
          <c:val>
            <c:numRef>
              <c:f>'Plan 55'!$AL$36:$AL$136</c:f>
              <c:numCache>
                <c:formatCode>#,##0</c:formatCode>
                <c:ptCount val="101"/>
              </c:numCache>
            </c:numRef>
          </c:val>
          <c:smooth val="0"/>
          <c:extLst>
            <c:ext xmlns:c16="http://schemas.microsoft.com/office/drawing/2014/chart" uri="{C3380CC4-5D6E-409C-BE32-E72D297353CC}">
              <c16:uniqueId val="{00000005-8F90-46CE-BCDD-793940E9E721}"/>
            </c:ext>
          </c:extLst>
        </c:ser>
        <c:dLbls>
          <c:showLegendKey val="0"/>
          <c:showVal val="0"/>
          <c:showCatName val="0"/>
          <c:showSerName val="0"/>
          <c:showPercent val="0"/>
          <c:showBubbleSize val="0"/>
        </c:dLbls>
        <c:smooth val="0"/>
        <c:axId val="396426751"/>
        <c:axId val="580682559"/>
      </c:lineChart>
      <c:catAx>
        <c:axId val="3964267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82559"/>
        <c:crosses val="autoZero"/>
        <c:auto val="1"/>
        <c:lblAlgn val="ctr"/>
        <c:lblOffset val="100"/>
        <c:noMultiLvlLbl val="0"/>
      </c:catAx>
      <c:valAx>
        <c:axId val="580682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6751"/>
        <c:crosses val="autoZero"/>
        <c:crossBetween val="between"/>
      </c:valAx>
      <c:spPr>
        <a:noFill/>
        <a:ln>
          <a:noFill/>
        </a:ln>
        <a:effectLst/>
      </c:spPr>
    </c:plotArea>
    <c:legend>
      <c:legendPos val="b"/>
      <c:layout>
        <c:manualLayout>
          <c:xMode val="edge"/>
          <c:yMode val="edge"/>
          <c:x val="0.17631727103043185"/>
          <c:y val="0.91847914963205235"/>
          <c:w val="0.64679449684174095"/>
          <c:h val="6.54827131380151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60'!$S$36:$S$136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260E-46D5-944B-B5085A971A3C}"/>
            </c:ext>
          </c:extLst>
        </c:ser>
        <c:ser>
          <c:idx val="1"/>
          <c:order val="1"/>
          <c:tx>
            <c:v>Your Wealth Needs</c:v>
          </c:tx>
          <c:spPr>
            <a:ln w="28575" cap="rnd">
              <a:solidFill>
                <a:srgbClr val="0066FF"/>
              </a:solidFill>
              <a:prstDash val="sysDash"/>
              <a:round/>
            </a:ln>
            <a:effectLst/>
          </c:spPr>
          <c:marker>
            <c:symbol val="none"/>
          </c:marker>
          <c:val>
            <c:numRef>
              <c:f>'Plan 60'!$AA$36:$AA$136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260E-46D5-944B-B5085A971A3C}"/>
            </c:ext>
          </c:extLst>
        </c:ser>
        <c:dLbls>
          <c:showLegendKey val="0"/>
          <c:showVal val="0"/>
          <c:showCatName val="0"/>
          <c:showSerName val="0"/>
          <c:showPercent val="0"/>
          <c:showBubbleSize val="0"/>
        </c:dLbls>
        <c:smooth val="0"/>
        <c:axId val="342913535"/>
        <c:axId val="580670159"/>
      </c:lineChart>
      <c:catAx>
        <c:axId val="34291353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70159"/>
        <c:crosses val="autoZero"/>
        <c:auto val="1"/>
        <c:lblAlgn val="ctr"/>
        <c:lblOffset val="100"/>
        <c:noMultiLvlLbl val="0"/>
      </c:catAx>
      <c:valAx>
        <c:axId val="580670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13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5" r="0.5"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Life Value To Someone</c:v>
          </c:tx>
          <c:spPr>
            <a:ln w="38100" cap="rnd" cmpd="dbl">
              <a:solidFill>
                <a:srgbClr val="C00000"/>
              </a:solidFill>
              <a:prstDash val="sysDash"/>
              <a:round/>
            </a:ln>
            <a:effectLst/>
          </c:spPr>
          <c:marker>
            <c:symbol val="none"/>
          </c:marker>
          <c:val>
            <c:numRef>
              <c:f>'Plan 60'!$S$36:$S$136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0548-4C6C-81F7-3796B233F41B}"/>
            </c:ext>
          </c:extLst>
        </c:ser>
        <c:ser>
          <c:idx val="1"/>
          <c:order val="1"/>
          <c:tx>
            <c:v>Your Wealth To Take Care Of Yourself</c:v>
          </c:tx>
          <c:spPr>
            <a:ln w="28575" cap="rnd">
              <a:solidFill>
                <a:srgbClr val="0066FF"/>
              </a:solidFill>
              <a:prstDash val="sysDash"/>
              <a:round/>
            </a:ln>
            <a:effectLst/>
          </c:spPr>
          <c:marker>
            <c:symbol val="none"/>
          </c:marker>
          <c:val>
            <c:numRef>
              <c:f>'Plan 60'!$AA$36:$AA$136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0548-4C6C-81F7-3796B233F41B}"/>
            </c:ext>
          </c:extLst>
        </c:ser>
        <c:ser>
          <c:idx val="2"/>
          <c:order val="2"/>
          <c:tx>
            <c:v>Your Existing Life Insurance</c:v>
          </c:tx>
          <c:spPr>
            <a:ln w="38100" cap="rnd" cmpd="dbl">
              <a:solidFill>
                <a:srgbClr val="FF0000"/>
              </a:solidFill>
              <a:round/>
            </a:ln>
            <a:effectLst/>
          </c:spPr>
          <c:marker>
            <c:symbol val="none"/>
          </c:marker>
          <c:val>
            <c:numRef>
              <c:f>'Plan 60'!$AB$36:$AB$136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0548-4C6C-81F7-3796B233F41B}"/>
            </c:ext>
          </c:extLst>
        </c:ser>
        <c:ser>
          <c:idx val="3"/>
          <c:order val="3"/>
          <c:tx>
            <c:v>Your Existing Weatlh Projection</c:v>
          </c:tx>
          <c:spPr>
            <a:ln w="28575" cap="rnd">
              <a:solidFill>
                <a:srgbClr val="00B0F0"/>
              </a:solidFill>
              <a:round/>
            </a:ln>
            <a:effectLst/>
          </c:spPr>
          <c:marker>
            <c:symbol val="none"/>
          </c:marker>
          <c:val>
            <c:numRef>
              <c:f>'Plan 60'!$AJ$36:$AJ$136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0548-4C6C-81F7-3796B233F41B}"/>
            </c:ext>
          </c:extLst>
        </c:ser>
        <c:dLbls>
          <c:showLegendKey val="0"/>
          <c:showVal val="0"/>
          <c:showCatName val="0"/>
          <c:showSerName val="0"/>
          <c:showPercent val="0"/>
          <c:showBubbleSize val="0"/>
        </c:dLbls>
        <c:smooth val="0"/>
        <c:axId val="342913535"/>
        <c:axId val="580670159"/>
      </c:lineChart>
      <c:catAx>
        <c:axId val="34291353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70159"/>
        <c:crosses val="autoZero"/>
        <c:auto val="1"/>
        <c:lblAlgn val="ctr"/>
        <c:lblOffset val="100"/>
        <c:noMultiLvlLbl val="0"/>
      </c:catAx>
      <c:valAx>
        <c:axId val="580670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13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Life Value To Someone</c:v>
          </c:tx>
          <c:spPr>
            <a:ln w="38100" cap="rnd" cmpd="dbl">
              <a:solidFill>
                <a:srgbClr val="C00000"/>
              </a:solidFill>
              <a:prstDash val="sysDash"/>
              <a:round/>
            </a:ln>
            <a:effectLst/>
          </c:spPr>
          <c:marker>
            <c:symbol val="none"/>
          </c:marker>
          <c:val>
            <c:numRef>
              <c:f>'Plan 60'!$S$36:$S$136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0B1C-46DD-9E10-C094A4E02E14}"/>
            </c:ext>
          </c:extLst>
        </c:ser>
        <c:ser>
          <c:idx val="1"/>
          <c:order val="1"/>
          <c:tx>
            <c:v>Your Wealth To Take Care Of Yourself</c:v>
          </c:tx>
          <c:spPr>
            <a:ln w="28575" cap="rnd">
              <a:solidFill>
                <a:srgbClr val="0066FF"/>
              </a:solidFill>
              <a:prstDash val="sysDash"/>
              <a:round/>
            </a:ln>
            <a:effectLst/>
          </c:spPr>
          <c:marker>
            <c:symbol val="none"/>
          </c:marker>
          <c:val>
            <c:numRef>
              <c:f>'Plan 60'!$AA$36:$AA$136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0B1C-46DD-9E10-C094A4E02E14}"/>
            </c:ext>
          </c:extLst>
        </c:ser>
        <c:ser>
          <c:idx val="2"/>
          <c:order val="2"/>
          <c:tx>
            <c:v>Your Existing Life Insurance</c:v>
          </c:tx>
          <c:spPr>
            <a:ln w="38100" cap="rnd" cmpd="dbl">
              <a:solidFill>
                <a:srgbClr val="FF0000"/>
              </a:solidFill>
              <a:round/>
            </a:ln>
            <a:effectLst/>
          </c:spPr>
          <c:marker>
            <c:symbol val="none"/>
          </c:marker>
          <c:val>
            <c:numRef>
              <c:f>'Plan 60'!$AB$36:$AB$136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0B1C-46DD-9E10-C094A4E02E14}"/>
            </c:ext>
          </c:extLst>
        </c:ser>
        <c:ser>
          <c:idx val="3"/>
          <c:order val="3"/>
          <c:tx>
            <c:v>Your Existing Weatlh Projection</c:v>
          </c:tx>
          <c:spPr>
            <a:ln w="28575" cap="rnd">
              <a:solidFill>
                <a:srgbClr val="00B0F0"/>
              </a:solidFill>
              <a:round/>
            </a:ln>
            <a:effectLst/>
          </c:spPr>
          <c:marker>
            <c:symbol val="none"/>
          </c:marker>
          <c:val>
            <c:numRef>
              <c:f>'Plan 60'!$AJ$36:$AJ$136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0B1C-46DD-9E10-C094A4E02E14}"/>
            </c:ext>
          </c:extLst>
        </c:ser>
        <c:ser>
          <c:idx val="4"/>
          <c:order val="4"/>
          <c:tx>
            <c:v>Your Life Insurance Proposal</c:v>
          </c:tx>
          <c:spPr>
            <a:ln w="38100" cap="rnd" cmpd="dbl">
              <a:solidFill>
                <a:srgbClr val="CC00FF"/>
              </a:solidFill>
              <a:prstDash val="dash"/>
              <a:round/>
            </a:ln>
            <a:effectLst/>
          </c:spPr>
          <c:marker>
            <c:symbol val="none"/>
          </c:marker>
          <c:val>
            <c:numRef>
              <c:f>'Plan 60'!$AK$36:$AK$136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0B1C-46DD-9E10-C094A4E02E14}"/>
            </c:ext>
          </c:extLst>
        </c:ser>
        <c:ser>
          <c:idx val="5"/>
          <c:order val="5"/>
          <c:tx>
            <c:v>Your Annual Wealth Evaluation</c:v>
          </c:tx>
          <c:spPr>
            <a:ln w="28575" cap="rnd">
              <a:solidFill>
                <a:srgbClr val="00B050"/>
              </a:solidFill>
              <a:prstDash val="dash"/>
              <a:round/>
              <a:tailEnd type="triangle"/>
            </a:ln>
            <a:effectLst/>
          </c:spPr>
          <c:marker>
            <c:symbol val="none"/>
          </c:marker>
          <c:val>
            <c:numRef>
              <c:f>'Plan 60'!$AL$36:$AL$136</c:f>
              <c:numCache>
                <c:formatCode>#,##0</c:formatCode>
                <c:ptCount val="101"/>
              </c:numCache>
            </c:numRef>
          </c:val>
          <c:smooth val="0"/>
          <c:extLst>
            <c:ext xmlns:c16="http://schemas.microsoft.com/office/drawing/2014/chart" uri="{C3380CC4-5D6E-409C-BE32-E72D297353CC}">
              <c16:uniqueId val="{00000005-0B1C-46DD-9E10-C094A4E02E14}"/>
            </c:ext>
          </c:extLst>
        </c:ser>
        <c:dLbls>
          <c:showLegendKey val="0"/>
          <c:showVal val="0"/>
          <c:showCatName val="0"/>
          <c:showSerName val="0"/>
          <c:showPercent val="0"/>
          <c:showBubbleSize val="0"/>
        </c:dLbls>
        <c:smooth val="0"/>
        <c:axId val="342913535"/>
        <c:axId val="580670159"/>
      </c:lineChart>
      <c:catAx>
        <c:axId val="34291353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70159"/>
        <c:crosses val="autoZero"/>
        <c:auto val="1"/>
        <c:lblAlgn val="ctr"/>
        <c:lblOffset val="100"/>
        <c:noMultiLvlLbl val="0"/>
      </c:catAx>
      <c:valAx>
        <c:axId val="580670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13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Your</a:t>
            </a:r>
            <a:r>
              <a:rPr lang="en-CA" baseline="0"/>
              <a:t> Wealth Graph with Wealth Action</a:t>
            </a:r>
            <a:br>
              <a:rPr lang="en-CA" baseline="0"/>
            </a:br>
            <a:r>
              <a:rPr lang="en-CA" sz="1050" baseline="0"/>
              <a:t>We got your back.</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65'!$S$36:$S$136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E503-4261-84B7-D36B0AC45F43}"/>
            </c:ext>
          </c:extLst>
        </c:ser>
        <c:ser>
          <c:idx val="1"/>
          <c:order val="1"/>
          <c:tx>
            <c:v>Your Wealth Needs</c:v>
          </c:tx>
          <c:spPr>
            <a:ln w="28575" cap="rnd">
              <a:solidFill>
                <a:srgbClr val="0066FF"/>
              </a:solidFill>
              <a:prstDash val="sysDash"/>
              <a:round/>
            </a:ln>
            <a:effectLst/>
          </c:spPr>
          <c:marker>
            <c:symbol val="none"/>
          </c:marker>
          <c:val>
            <c:numRef>
              <c:f>'Plan 65'!$AA$36:$AA$136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E503-4261-84B7-D36B0AC45F43}"/>
            </c:ext>
          </c:extLst>
        </c:ser>
        <c:ser>
          <c:idx val="2"/>
          <c:order val="2"/>
          <c:tx>
            <c:v>Your Existing Life Insurance</c:v>
          </c:tx>
          <c:spPr>
            <a:ln w="38100" cap="rnd" cmpd="dbl">
              <a:solidFill>
                <a:srgbClr val="FF0000"/>
              </a:solidFill>
              <a:round/>
            </a:ln>
            <a:effectLst/>
          </c:spPr>
          <c:marker>
            <c:symbol val="none"/>
          </c:marker>
          <c:val>
            <c:numRef>
              <c:f>'Plan 65'!$AB$36:$AB$136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E503-4261-84B7-D36B0AC45F43}"/>
            </c:ext>
          </c:extLst>
        </c:ser>
        <c:ser>
          <c:idx val="3"/>
          <c:order val="3"/>
          <c:tx>
            <c:v>Your Existing Wealth Protection</c:v>
          </c:tx>
          <c:spPr>
            <a:ln w="28575" cap="rnd">
              <a:solidFill>
                <a:srgbClr val="00B0F0"/>
              </a:solidFill>
              <a:round/>
            </a:ln>
            <a:effectLst/>
          </c:spPr>
          <c:marker>
            <c:symbol val="none"/>
          </c:marker>
          <c:val>
            <c:numRef>
              <c:f>'Plan 65'!$AJ$36:$AJ$136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E503-4261-84B7-D36B0AC45F43}"/>
            </c:ext>
          </c:extLst>
        </c:ser>
        <c:dLbls>
          <c:showLegendKey val="0"/>
          <c:showVal val="0"/>
          <c:showCatName val="0"/>
          <c:showSerName val="0"/>
          <c:showPercent val="0"/>
          <c:showBubbleSize val="0"/>
        </c:dLbls>
        <c:smooth val="0"/>
        <c:axId val="2072988863"/>
        <c:axId val="2065538991"/>
      </c:lineChart>
      <c:catAx>
        <c:axId val="207298886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5538991"/>
        <c:crosses val="autoZero"/>
        <c:auto val="1"/>
        <c:lblAlgn val="ctr"/>
        <c:lblOffset val="100"/>
        <c:noMultiLvlLbl val="0"/>
      </c:catAx>
      <c:valAx>
        <c:axId val="2065538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5" l="0.5" r="0.25" t="0.5" header="0.05" footer="0.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Your</a:t>
            </a:r>
            <a:r>
              <a:rPr lang="en-CA" baseline="0"/>
              <a:t> Wealth Graph with Wealth Action</a:t>
            </a:r>
            <a:br>
              <a:rPr lang="en-CA" baseline="0"/>
            </a:br>
            <a:r>
              <a:rPr lang="en-CA" sz="1050" baseline="0"/>
              <a:t>We got your back.</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65'!$S$36:$S$136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83AF-4741-AE62-5E63EE49A02F}"/>
            </c:ext>
          </c:extLst>
        </c:ser>
        <c:ser>
          <c:idx val="1"/>
          <c:order val="1"/>
          <c:tx>
            <c:v>Your Wealth Needs</c:v>
          </c:tx>
          <c:spPr>
            <a:ln w="28575" cap="rnd">
              <a:solidFill>
                <a:srgbClr val="0066FF"/>
              </a:solidFill>
              <a:prstDash val="sysDash"/>
              <a:round/>
            </a:ln>
            <a:effectLst/>
          </c:spPr>
          <c:marker>
            <c:symbol val="none"/>
          </c:marker>
          <c:val>
            <c:numRef>
              <c:f>'Plan 65'!$AA$36:$AA$136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83AF-4741-AE62-5E63EE49A02F}"/>
            </c:ext>
          </c:extLst>
        </c:ser>
        <c:ser>
          <c:idx val="2"/>
          <c:order val="2"/>
          <c:tx>
            <c:v>Your Existing Life Insurance</c:v>
          </c:tx>
          <c:spPr>
            <a:ln w="38100" cap="rnd" cmpd="dbl">
              <a:solidFill>
                <a:srgbClr val="FF0000"/>
              </a:solidFill>
              <a:round/>
            </a:ln>
            <a:effectLst/>
          </c:spPr>
          <c:marker>
            <c:symbol val="none"/>
          </c:marker>
          <c:val>
            <c:numRef>
              <c:f>'Plan 65'!$AB$36:$AB$136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83AF-4741-AE62-5E63EE49A02F}"/>
            </c:ext>
          </c:extLst>
        </c:ser>
        <c:ser>
          <c:idx val="3"/>
          <c:order val="3"/>
          <c:tx>
            <c:v>Your Existing Wealth Projection</c:v>
          </c:tx>
          <c:spPr>
            <a:ln w="28575" cap="rnd">
              <a:solidFill>
                <a:srgbClr val="00B0F0"/>
              </a:solidFill>
              <a:round/>
            </a:ln>
            <a:effectLst/>
          </c:spPr>
          <c:marker>
            <c:symbol val="none"/>
          </c:marker>
          <c:val>
            <c:numRef>
              <c:f>'Plan 65'!$AJ$36:$AJ$136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83AF-4741-AE62-5E63EE49A02F}"/>
            </c:ext>
          </c:extLst>
        </c:ser>
        <c:ser>
          <c:idx val="4"/>
          <c:order val="4"/>
          <c:tx>
            <c:v>Your Life Insurance Proposal</c:v>
          </c:tx>
          <c:spPr>
            <a:ln w="38100" cap="rnd" cmpd="dbl">
              <a:solidFill>
                <a:srgbClr val="CC00FF"/>
              </a:solidFill>
              <a:prstDash val="dash"/>
              <a:round/>
            </a:ln>
            <a:effectLst/>
          </c:spPr>
          <c:marker>
            <c:symbol val="none"/>
          </c:marker>
          <c:val>
            <c:numRef>
              <c:f>'Plan 65'!$AK$36:$AK$136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83AF-4741-AE62-5E63EE49A02F}"/>
            </c:ext>
          </c:extLst>
        </c:ser>
        <c:ser>
          <c:idx val="5"/>
          <c:order val="5"/>
          <c:tx>
            <c:v>Your Annual Wealth Evaluation</c:v>
          </c:tx>
          <c:spPr>
            <a:ln w="28575" cap="rnd">
              <a:solidFill>
                <a:srgbClr val="00B050"/>
              </a:solidFill>
              <a:prstDash val="dash"/>
              <a:round/>
              <a:tailEnd type="triangle"/>
            </a:ln>
            <a:effectLst/>
          </c:spPr>
          <c:marker>
            <c:symbol val="none"/>
          </c:marker>
          <c:val>
            <c:numRef>
              <c:f>'Plan 65'!$AL$36:$AL$136</c:f>
              <c:numCache>
                <c:formatCode>#,##0</c:formatCode>
                <c:ptCount val="101"/>
              </c:numCache>
            </c:numRef>
          </c:val>
          <c:smooth val="0"/>
          <c:extLst>
            <c:ext xmlns:c16="http://schemas.microsoft.com/office/drawing/2014/chart" uri="{C3380CC4-5D6E-409C-BE32-E72D297353CC}">
              <c16:uniqueId val="{00000005-83AF-4741-AE62-5E63EE49A02F}"/>
            </c:ext>
          </c:extLst>
        </c:ser>
        <c:dLbls>
          <c:showLegendKey val="0"/>
          <c:showVal val="0"/>
          <c:showCatName val="0"/>
          <c:showSerName val="0"/>
          <c:showPercent val="0"/>
          <c:showBubbleSize val="0"/>
        </c:dLbls>
        <c:smooth val="0"/>
        <c:axId val="2072988863"/>
        <c:axId val="2065538991"/>
      </c:lineChart>
      <c:catAx>
        <c:axId val="207298886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5538991"/>
        <c:crosses val="autoZero"/>
        <c:auto val="1"/>
        <c:lblAlgn val="ctr"/>
        <c:lblOffset val="100"/>
        <c:noMultiLvlLbl val="0"/>
      </c:catAx>
      <c:valAx>
        <c:axId val="2065538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5" l="0.5" r="0.25" t="0.5" header="0.05" footer="0.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Your</a:t>
            </a:r>
            <a:r>
              <a:rPr lang="en-CA" baseline="0"/>
              <a:t> Wealth Graph with Wealth Action</a:t>
            </a:r>
            <a:br>
              <a:rPr lang="en-CA" baseline="0"/>
            </a:br>
            <a:r>
              <a:rPr lang="en-CA" sz="1050" baseline="0"/>
              <a:t>We got your back.</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65'!$S$36:$S$136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AAEC-48E2-B4A0-602DC856E008}"/>
            </c:ext>
          </c:extLst>
        </c:ser>
        <c:ser>
          <c:idx val="1"/>
          <c:order val="1"/>
          <c:tx>
            <c:v>Your Wealth Needs</c:v>
          </c:tx>
          <c:spPr>
            <a:ln w="28575" cap="rnd">
              <a:solidFill>
                <a:srgbClr val="0066FF"/>
              </a:solidFill>
              <a:prstDash val="sysDash"/>
              <a:round/>
            </a:ln>
            <a:effectLst/>
          </c:spPr>
          <c:marker>
            <c:symbol val="none"/>
          </c:marker>
          <c:val>
            <c:numRef>
              <c:f>'Plan 65'!$AA$36:$AA$136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AAEC-48E2-B4A0-602DC856E008}"/>
            </c:ext>
          </c:extLst>
        </c:ser>
        <c:dLbls>
          <c:showLegendKey val="0"/>
          <c:showVal val="0"/>
          <c:showCatName val="0"/>
          <c:showSerName val="0"/>
          <c:showPercent val="0"/>
          <c:showBubbleSize val="0"/>
        </c:dLbls>
        <c:smooth val="0"/>
        <c:axId val="2072988863"/>
        <c:axId val="2065538991"/>
      </c:lineChart>
      <c:catAx>
        <c:axId val="207298886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5538991"/>
        <c:crosses val="autoZero"/>
        <c:auto val="1"/>
        <c:lblAlgn val="ctr"/>
        <c:lblOffset val="100"/>
        <c:noMultiLvlLbl val="0"/>
      </c:catAx>
      <c:valAx>
        <c:axId val="2065538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5" r="0.5" t="0.75" header="0.05" footer="0.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70'!$S$36:$S$136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6CB2-462C-AB6B-1EA83398520D}"/>
            </c:ext>
          </c:extLst>
        </c:ser>
        <c:ser>
          <c:idx val="1"/>
          <c:order val="1"/>
          <c:tx>
            <c:v>Your Wealth Needs</c:v>
          </c:tx>
          <c:spPr>
            <a:ln w="28575" cap="rnd">
              <a:solidFill>
                <a:srgbClr val="0070C0"/>
              </a:solidFill>
              <a:prstDash val="sysDash"/>
              <a:round/>
            </a:ln>
            <a:effectLst/>
          </c:spPr>
          <c:marker>
            <c:symbol val="none"/>
          </c:marker>
          <c:val>
            <c:numRef>
              <c:f>'Plan 70'!$AA$36:$AA$136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6CB2-462C-AB6B-1EA83398520D}"/>
            </c:ext>
          </c:extLst>
        </c:ser>
        <c:dLbls>
          <c:showLegendKey val="0"/>
          <c:showVal val="0"/>
          <c:showCatName val="0"/>
          <c:showSerName val="0"/>
          <c:showPercent val="0"/>
          <c:showBubbleSize val="0"/>
        </c:dLbls>
        <c:smooth val="0"/>
        <c:axId val="2057677247"/>
        <c:axId val="507476527"/>
      </c:lineChart>
      <c:catAx>
        <c:axId val="20576772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76527"/>
        <c:crosses val="autoZero"/>
        <c:auto val="1"/>
        <c:lblAlgn val="ctr"/>
        <c:lblOffset val="100"/>
        <c:noMultiLvlLbl val="0"/>
      </c:catAx>
      <c:valAx>
        <c:axId val="507476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677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Respoinsibilities For Family</c:v>
          </c:tx>
          <c:spPr>
            <a:ln w="38100" cap="rnd" cmpd="dbl">
              <a:solidFill>
                <a:srgbClr val="C00000"/>
              </a:solidFill>
              <a:prstDash val="sysDash"/>
              <a:round/>
            </a:ln>
            <a:effectLst/>
          </c:spPr>
          <c:marker>
            <c:symbol val="none"/>
          </c:marker>
          <c:val>
            <c:numRef>
              <c:f>'Plan 40'!$S$36:$S$136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F758-4679-966F-4E290DA54307}"/>
            </c:ext>
          </c:extLst>
        </c:ser>
        <c:ser>
          <c:idx val="1"/>
          <c:order val="1"/>
          <c:tx>
            <c:v>Your Wealth Needs</c:v>
          </c:tx>
          <c:spPr>
            <a:ln w="28575" cap="rnd" cmpd="sng">
              <a:solidFill>
                <a:srgbClr val="0066FF"/>
              </a:solidFill>
              <a:prstDash val="sysDash"/>
              <a:round/>
            </a:ln>
            <a:effectLst/>
          </c:spPr>
          <c:marker>
            <c:symbol val="none"/>
          </c:marker>
          <c:val>
            <c:numRef>
              <c:f>'Plan 40'!$AA$36:$AA$136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F758-4679-966F-4E290DA54307}"/>
            </c:ext>
          </c:extLst>
        </c:ser>
        <c:ser>
          <c:idx val="2"/>
          <c:order val="2"/>
          <c:tx>
            <c:v>Your Existing Life Insurance</c:v>
          </c:tx>
          <c:spPr>
            <a:ln w="38100" cap="rnd" cmpd="dbl">
              <a:solidFill>
                <a:srgbClr val="FF0000"/>
              </a:solidFill>
              <a:round/>
            </a:ln>
            <a:effectLst/>
          </c:spPr>
          <c:marker>
            <c:symbol val="none"/>
          </c:marker>
          <c:val>
            <c:numRef>
              <c:f>'Plan 40'!$AB$36:$AB$136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F758-4679-966F-4E290DA54307}"/>
            </c:ext>
          </c:extLst>
        </c:ser>
        <c:ser>
          <c:idx val="3"/>
          <c:order val="3"/>
          <c:tx>
            <c:v>Your Existing Weatlh Projection</c:v>
          </c:tx>
          <c:spPr>
            <a:ln w="28575" cap="rnd" cmpd="sng">
              <a:solidFill>
                <a:srgbClr val="00B0F0"/>
              </a:solidFill>
              <a:round/>
            </a:ln>
            <a:effectLst/>
          </c:spPr>
          <c:marker>
            <c:symbol val="none"/>
          </c:marker>
          <c:val>
            <c:numRef>
              <c:f>'Plan 40'!$AJ$36:$AJ$136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F758-4679-966F-4E290DA54307}"/>
            </c:ext>
          </c:extLst>
        </c:ser>
        <c:dLbls>
          <c:showLegendKey val="0"/>
          <c:showVal val="0"/>
          <c:showCatName val="0"/>
          <c:showSerName val="0"/>
          <c:showPercent val="0"/>
          <c:showBubbleSize val="0"/>
        </c:dLbls>
        <c:smooth val="0"/>
        <c:axId val="353236975"/>
        <c:axId val="580690991"/>
      </c:lineChart>
      <c:catAx>
        <c:axId val="35323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90991"/>
        <c:crosses val="autoZero"/>
        <c:auto val="1"/>
        <c:lblAlgn val="ctr"/>
        <c:lblOffset val="100"/>
        <c:noMultiLvlLbl val="0"/>
      </c:catAx>
      <c:valAx>
        <c:axId val="58069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23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70'!$S$36:$S$136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37BA-4005-99BB-20578F3EED2A}"/>
            </c:ext>
          </c:extLst>
        </c:ser>
        <c:ser>
          <c:idx val="1"/>
          <c:order val="1"/>
          <c:tx>
            <c:v>Your Wealth Needs</c:v>
          </c:tx>
          <c:spPr>
            <a:ln w="28575" cap="rnd">
              <a:solidFill>
                <a:srgbClr val="0070C0"/>
              </a:solidFill>
              <a:prstDash val="sysDash"/>
              <a:round/>
            </a:ln>
            <a:effectLst/>
          </c:spPr>
          <c:marker>
            <c:symbol val="none"/>
          </c:marker>
          <c:val>
            <c:numRef>
              <c:f>'Plan 70'!$AA$36:$AA$136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37BA-4005-99BB-20578F3EED2A}"/>
            </c:ext>
          </c:extLst>
        </c:ser>
        <c:ser>
          <c:idx val="2"/>
          <c:order val="2"/>
          <c:tx>
            <c:v>Your Existing Life Insurance</c:v>
          </c:tx>
          <c:spPr>
            <a:ln w="38100" cap="rnd" cmpd="dbl">
              <a:solidFill>
                <a:srgbClr val="FF0000"/>
              </a:solidFill>
              <a:round/>
            </a:ln>
            <a:effectLst/>
          </c:spPr>
          <c:marker>
            <c:symbol val="none"/>
          </c:marker>
          <c:val>
            <c:numRef>
              <c:f>'Plan 70'!$AB$36:$AB$136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37BA-4005-99BB-20578F3EED2A}"/>
            </c:ext>
          </c:extLst>
        </c:ser>
        <c:ser>
          <c:idx val="3"/>
          <c:order val="3"/>
          <c:tx>
            <c:v>Your Existing Wealth Projection</c:v>
          </c:tx>
          <c:spPr>
            <a:ln w="28575" cap="rnd">
              <a:solidFill>
                <a:srgbClr val="00B0F0"/>
              </a:solidFill>
              <a:round/>
            </a:ln>
            <a:effectLst/>
          </c:spPr>
          <c:marker>
            <c:symbol val="none"/>
          </c:marker>
          <c:val>
            <c:numRef>
              <c:f>'Plan 70'!$AJ$36:$AJ$136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37BA-4005-99BB-20578F3EED2A}"/>
            </c:ext>
          </c:extLst>
        </c:ser>
        <c:dLbls>
          <c:showLegendKey val="0"/>
          <c:showVal val="0"/>
          <c:showCatName val="0"/>
          <c:showSerName val="0"/>
          <c:showPercent val="0"/>
          <c:showBubbleSize val="0"/>
        </c:dLbls>
        <c:smooth val="0"/>
        <c:axId val="2057677247"/>
        <c:axId val="507476527"/>
      </c:lineChart>
      <c:catAx>
        <c:axId val="20576772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76527"/>
        <c:crosses val="autoZero"/>
        <c:auto val="1"/>
        <c:lblAlgn val="ctr"/>
        <c:lblOffset val="100"/>
        <c:noMultiLvlLbl val="0"/>
      </c:catAx>
      <c:valAx>
        <c:axId val="507476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677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70'!$S$36:$S$136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7C46-470B-87C4-4B72ED22B265}"/>
            </c:ext>
          </c:extLst>
        </c:ser>
        <c:ser>
          <c:idx val="1"/>
          <c:order val="1"/>
          <c:tx>
            <c:v>Your Wealth Needs</c:v>
          </c:tx>
          <c:spPr>
            <a:ln w="28575" cap="rnd">
              <a:solidFill>
                <a:srgbClr val="0070C0"/>
              </a:solidFill>
              <a:prstDash val="sysDash"/>
              <a:round/>
            </a:ln>
            <a:effectLst/>
          </c:spPr>
          <c:marker>
            <c:symbol val="none"/>
          </c:marker>
          <c:val>
            <c:numRef>
              <c:f>'Plan 70'!$AA$36:$AA$136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7C46-470B-87C4-4B72ED22B265}"/>
            </c:ext>
          </c:extLst>
        </c:ser>
        <c:ser>
          <c:idx val="2"/>
          <c:order val="2"/>
          <c:tx>
            <c:v>Your Existing Life Insurance</c:v>
          </c:tx>
          <c:spPr>
            <a:ln w="38100" cap="rnd" cmpd="dbl">
              <a:solidFill>
                <a:srgbClr val="FF0000"/>
              </a:solidFill>
              <a:round/>
            </a:ln>
            <a:effectLst/>
          </c:spPr>
          <c:marker>
            <c:symbol val="none"/>
          </c:marker>
          <c:val>
            <c:numRef>
              <c:f>'Plan 70'!$AB$36:$AB$136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7C46-470B-87C4-4B72ED22B265}"/>
            </c:ext>
          </c:extLst>
        </c:ser>
        <c:ser>
          <c:idx val="3"/>
          <c:order val="3"/>
          <c:tx>
            <c:v>Your Existing Wealth Projection</c:v>
          </c:tx>
          <c:spPr>
            <a:ln w="28575" cap="rnd">
              <a:solidFill>
                <a:srgbClr val="00B0F0"/>
              </a:solidFill>
              <a:round/>
            </a:ln>
            <a:effectLst/>
          </c:spPr>
          <c:marker>
            <c:symbol val="none"/>
          </c:marker>
          <c:val>
            <c:numRef>
              <c:f>'Plan 70'!$AJ$36:$AJ$136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7C46-470B-87C4-4B72ED22B265}"/>
            </c:ext>
          </c:extLst>
        </c:ser>
        <c:ser>
          <c:idx val="4"/>
          <c:order val="4"/>
          <c:tx>
            <c:v>Your Life Insurance Proposal</c:v>
          </c:tx>
          <c:spPr>
            <a:ln w="28575" cap="rnd" cmpd="dbl">
              <a:solidFill>
                <a:srgbClr val="CC00FF"/>
              </a:solidFill>
              <a:prstDash val="dash"/>
              <a:round/>
            </a:ln>
            <a:effectLst/>
          </c:spPr>
          <c:marker>
            <c:symbol val="none"/>
          </c:marker>
          <c:val>
            <c:numRef>
              <c:f>'Plan 70'!$AK$36:$AK$136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7C46-470B-87C4-4B72ED22B265}"/>
            </c:ext>
          </c:extLst>
        </c:ser>
        <c:ser>
          <c:idx val="5"/>
          <c:order val="5"/>
          <c:tx>
            <c:v>Your Annual Wealth Evaluation</c:v>
          </c:tx>
          <c:spPr>
            <a:ln w="28575" cap="rnd">
              <a:solidFill>
                <a:srgbClr val="00B050"/>
              </a:solidFill>
              <a:prstDash val="dash"/>
              <a:round/>
              <a:tailEnd type="triangle"/>
            </a:ln>
            <a:effectLst/>
          </c:spPr>
          <c:marker>
            <c:symbol val="none"/>
          </c:marker>
          <c:val>
            <c:numRef>
              <c:f>'Plan 70'!$AL$36:$AL$136</c:f>
              <c:numCache>
                <c:formatCode>#,##0</c:formatCode>
                <c:ptCount val="101"/>
              </c:numCache>
            </c:numRef>
          </c:val>
          <c:smooth val="0"/>
          <c:extLst>
            <c:ext xmlns:c16="http://schemas.microsoft.com/office/drawing/2014/chart" uri="{C3380CC4-5D6E-409C-BE32-E72D297353CC}">
              <c16:uniqueId val="{00000005-7C46-470B-87C4-4B72ED22B265}"/>
            </c:ext>
          </c:extLst>
        </c:ser>
        <c:dLbls>
          <c:showLegendKey val="0"/>
          <c:showVal val="0"/>
          <c:showCatName val="0"/>
          <c:showSerName val="0"/>
          <c:showPercent val="0"/>
          <c:showBubbleSize val="0"/>
        </c:dLbls>
        <c:smooth val="0"/>
        <c:axId val="2057677247"/>
        <c:axId val="507476527"/>
      </c:lineChart>
      <c:catAx>
        <c:axId val="20576772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76527"/>
        <c:crosses val="autoZero"/>
        <c:auto val="1"/>
        <c:lblAlgn val="ctr"/>
        <c:lblOffset val="100"/>
        <c:noMultiLvlLbl val="0"/>
      </c:catAx>
      <c:valAx>
        <c:axId val="507476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677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40'!$S$36:$S$136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876A-4E18-8CB0-DC07BEE99084}"/>
            </c:ext>
          </c:extLst>
        </c:ser>
        <c:ser>
          <c:idx val="1"/>
          <c:order val="1"/>
          <c:tx>
            <c:v>Your Wealth Needs</c:v>
          </c:tx>
          <c:spPr>
            <a:ln w="28575" cap="rnd" cmpd="sng">
              <a:solidFill>
                <a:srgbClr val="0066FF"/>
              </a:solidFill>
              <a:prstDash val="sysDash"/>
              <a:round/>
            </a:ln>
            <a:effectLst/>
          </c:spPr>
          <c:marker>
            <c:symbol val="none"/>
          </c:marker>
          <c:val>
            <c:numRef>
              <c:f>'Plan 40'!$AA$36:$AA$136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876A-4E18-8CB0-DC07BEE99084}"/>
            </c:ext>
          </c:extLst>
        </c:ser>
        <c:ser>
          <c:idx val="2"/>
          <c:order val="2"/>
          <c:tx>
            <c:v>Your Existing Life Insurance</c:v>
          </c:tx>
          <c:spPr>
            <a:ln w="28575" cap="rnd">
              <a:solidFill>
                <a:srgbClr val="FF0000"/>
              </a:solidFill>
              <a:round/>
            </a:ln>
            <a:effectLst/>
          </c:spPr>
          <c:marker>
            <c:symbol val="none"/>
          </c:marker>
          <c:val>
            <c:numRef>
              <c:f>'Plan 40'!$AB$36:$AB$136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876A-4E18-8CB0-DC07BEE99084}"/>
            </c:ext>
          </c:extLst>
        </c:ser>
        <c:ser>
          <c:idx val="3"/>
          <c:order val="3"/>
          <c:tx>
            <c:v>Your Existing Weatlh Projection</c:v>
          </c:tx>
          <c:spPr>
            <a:ln w="38100" cap="rnd" cmpd="dbl">
              <a:solidFill>
                <a:srgbClr val="00B0F0"/>
              </a:solidFill>
              <a:round/>
            </a:ln>
            <a:effectLst/>
          </c:spPr>
          <c:marker>
            <c:symbol val="none"/>
          </c:marker>
          <c:val>
            <c:numRef>
              <c:f>'Plan 40'!$AJ$36:$AJ$136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876A-4E18-8CB0-DC07BEE99084}"/>
            </c:ext>
          </c:extLst>
        </c:ser>
        <c:ser>
          <c:idx val="4"/>
          <c:order val="4"/>
          <c:tx>
            <c:v>Your Life Insurance Proposal</c:v>
          </c:tx>
          <c:spPr>
            <a:ln w="34925" cap="rnd" cmpd="dbl">
              <a:solidFill>
                <a:srgbClr val="CC00FF"/>
              </a:solidFill>
              <a:prstDash val="dash"/>
              <a:round/>
            </a:ln>
            <a:effectLst/>
          </c:spPr>
          <c:marker>
            <c:symbol val="none"/>
          </c:marker>
          <c:val>
            <c:numRef>
              <c:f>'Plan 40'!$AK$36:$AK$136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876A-4E18-8CB0-DC07BEE99084}"/>
            </c:ext>
          </c:extLst>
        </c:ser>
        <c:ser>
          <c:idx val="5"/>
          <c:order val="5"/>
          <c:tx>
            <c:v>Your Annual Wealth Evaluation</c:v>
          </c:tx>
          <c:spPr>
            <a:ln w="28575" cap="rnd" cmpd="sng">
              <a:solidFill>
                <a:srgbClr val="00B050"/>
              </a:solidFill>
              <a:prstDash val="dash"/>
              <a:round/>
              <a:tailEnd type="triangle"/>
            </a:ln>
            <a:effectLst/>
          </c:spPr>
          <c:marker>
            <c:symbol val="none"/>
          </c:marker>
          <c:val>
            <c:numRef>
              <c:f>'Plan 40'!$AL$36:$AL$136</c:f>
              <c:numCache>
                <c:formatCode>#,##0</c:formatCode>
                <c:ptCount val="101"/>
              </c:numCache>
            </c:numRef>
          </c:val>
          <c:smooth val="0"/>
          <c:extLst>
            <c:ext xmlns:c16="http://schemas.microsoft.com/office/drawing/2014/chart" uri="{C3380CC4-5D6E-409C-BE32-E72D297353CC}">
              <c16:uniqueId val="{00000005-876A-4E18-8CB0-DC07BEE99084}"/>
            </c:ext>
          </c:extLst>
        </c:ser>
        <c:dLbls>
          <c:showLegendKey val="0"/>
          <c:showVal val="0"/>
          <c:showCatName val="0"/>
          <c:showSerName val="0"/>
          <c:showPercent val="0"/>
          <c:showBubbleSize val="0"/>
        </c:dLbls>
        <c:smooth val="0"/>
        <c:axId val="353236975"/>
        <c:axId val="580690991"/>
      </c:lineChart>
      <c:catAx>
        <c:axId val="35323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690991"/>
        <c:crosses val="autoZero"/>
        <c:auto val="1"/>
        <c:lblAlgn val="ctr"/>
        <c:lblOffset val="100"/>
        <c:noMultiLvlLbl val="0"/>
      </c:catAx>
      <c:valAx>
        <c:axId val="58069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23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CB32-4183-97A3-39672E69C185}"/>
            </c:ext>
          </c:extLst>
        </c:ser>
        <c:ser>
          <c:idx val="1"/>
          <c:order val="1"/>
          <c:tx>
            <c:v>Your Wealth Needs</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CB32-4183-97A3-39672E69C185}"/>
            </c:ext>
          </c:extLst>
        </c:ser>
        <c:ser>
          <c:idx val="5"/>
          <c:order val="2"/>
          <c:tx>
            <c:v>Your Annual Wealth Evaluation</c:v>
          </c:tx>
          <c:spPr>
            <a:ln w="28575" cap="rnd">
              <a:solidFill>
                <a:srgbClr val="00B050"/>
              </a:solidFill>
              <a:round/>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CB32-4183-97A3-39672E69C185}"/>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ADA1-41BA-A120-603C8CD0410F}"/>
            </c:ext>
          </c:extLst>
        </c:ser>
        <c:ser>
          <c:idx val="1"/>
          <c:order val="1"/>
          <c:tx>
            <c:v>Your Wealth Needs</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ADA1-41BA-A120-603C8CD0410F}"/>
            </c:ext>
          </c:extLst>
        </c:ser>
        <c:ser>
          <c:idx val="2"/>
          <c:order val="2"/>
          <c:tx>
            <c:v>Your Existing Life Insurance</c:v>
          </c:tx>
          <c:spPr>
            <a:ln w="38100" cap="rnd" cmpd="dbl">
              <a:solidFill>
                <a:srgbClr val="FF0000"/>
              </a:solidFill>
              <a:round/>
            </a:ln>
            <a:effectLst/>
          </c:spPr>
          <c:marker>
            <c:symbol val="none"/>
          </c:marker>
          <c:val>
            <c:numRef>
              <c:f>'Plan 50'!$AB$36:$AB$136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ADA1-41BA-A120-603C8CD0410F}"/>
            </c:ext>
          </c:extLst>
        </c:ser>
        <c:ser>
          <c:idx val="3"/>
          <c:order val="3"/>
          <c:tx>
            <c:v>Your Existing Weatlh Projection</c:v>
          </c:tx>
          <c:spPr>
            <a:ln w="28575" cap="rnd">
              <a:solidFill>
                <a:srgbClr val="00B0F0"/>
              </a:solidFill>
              <a:round/>
            </a:ln>
            <a:effectLst/>
          </c:spPr>
          <c:marker>
            <c:symbol val="none"/>
          </c:marker>
          <c:val>
            <c:numRef>
              <c:f>'Plan 50'!$AJ$36:$AJ$136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ADA1-41BA-A120-603C8CD0410F}"/>
            </c:ext>
          </c:extLst>
        </c:ser>
        <c:ser>
          <c:idx val="5"/>
          <c:order val="4"/>
          <c:tx>
            <c:v>Your Annual Wealth Evaluation</c:v>
          </c:tx>
          <c:spPr>
            <a:ln w="28575" cap="rnd">
              <a:solidFill>
                <a:srgbClr val="00B050"/>
              </a:solidFill>
              <a:round/>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ADA1-41BA-A120-603C8CD0410F}"/>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73E0-431E-80FE-818FB8BA139A}"/>
            </c:ext>
          </c:extLst>
        </c:ser>
        <c:ser>
          <c:idx val="1"/>
          <c:order val="1"/>
          <c:tx>
            <c:v>Your Wealth Needs</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73E0-431E-80FE-818FB8BA139A}"/>
            </c:ext>
          </c:extLst>
        </c:ser>
        <c:ser>
          <c:idx val="2"/>
          <c:order val="2"/>
          <c:tx>
            <c:v>Your Existing Life Insurance</c:v>
          </c:tx>
          <c:spPr>
            <a:ln w="38100" cap="rnd" cmpd="dbl">
              <a:solidFill>
                <a:srgbClr val="FF0000"/>
              </a:solidFill>
              <a:round/>
            </a:ln>
            <a:effectLst/>
          </c:spPr>
          <c:marker>
            <c:symbol val="none"/>
          </c:marker>
          <c:val>
            <c:numRef>
              <c:f>'Plan 50'!$AB$36:$AB$136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73E0-431E-80FE-818FB8BA139A}"/>
            </c:ext>
          </c:extLst>
        </c:ser>
        <c:ser>
          <c:idx val="3"/>
          <c:order val="3"/>
          <c:tx>
            <c:v>Your Existing Weatlh Projection</c:v>
          </c:tx>
          <c:spPr>
            <a:ln w="28575" cap="rnd">
              <a:solidFill>
                <a:srgbClr val="00B0F0"/>
              </a:solidFill>
              <a:round/>
            </a:ln>
            <a:effectLst/>
          </c:spPr>
          <c:marker>
            <c:symbol val="none"/>
          </c:marker>
          <c:val>
            <c:numRef>
              <c:f>'Plan 50'!$AJ$36:$AJ$136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73E0-431E-80FE-818FB8BA139A}"/>
            </c:ext>
          </c:extLst>
        </c:ser>
        <c:ser>
          <c:idx val="4"/>
          <c:order val="4"/>
          <c:tx>
            <c:v>Your Life Insurance Proposal</c:v>
          </c:tx>
          <c:spPr>
            <a:ln w="38100" cap="rnd" cmpd="dbl">
              <a:solidFill>
                <a:srgbClr val="CC00FF"/>
              </a:solidFill>
              <a:prstDash val="dash"/>
              <a:round/>
            </a:ln>
            <a:effectLst/>
          </c:spPr>
          <c:marker>
            <c:symbol val="none"/>
          </c:marker>
          <c:val>
            <c:numRef>
              <c:f>'Plan 50'!$AK$36:$AK$136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73E0-431E-80FE-818FB8BA139A}"/>
            </c:ext>
          </c:extLst>
        </c:ser>
        <c:ser>
          <c:idx val="5"/>
          <c:order val="5"/>
          <c:tx>
            <c:v>Your Annual Wealth Evaluation</c:v>
          </c:tx>
          <c:spPr>
            <a:ln w="28575" cap="rnd">
              <a:solidFill>
                <a:srgbClr val="00B050"/>
              </a:solidFill>
              <a:prstDash val="dash"/>
              <a:round/>
              <a:tailEnd type="triangle"/>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73E0-431E-80FE-818FB8BA139A}"/>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8C7C-4AD7-AE27-D8E6E695B473}"/>
            </c:ext>
          </c:extLst>
        </c:ser>
        <c:ser>
          <c:idx val="1"/>
          <c:order val="1"/>
          <c:tx>
            <c:v>Your Wealth Needs</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8C7C-4AD7-AE27-D8E6E695B473}"/>
            </c:ext>
          </c:extLst>
        </c:ser>
        <c:ser>
          <c:idx val="5"/>
          <c:order val="2"/>
          <c:tx>
            <c:v>Your Annual Wealth Evaluation</c:v>
          </c:tx>
          <c:spPr>
            <a:ln w="28575" cap="rnd">
              <a:solidFill>
                <a:srgbClr val="00B050"/>
              </a:solidFill>
              <a:round/>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8C7C-4AD7-AE27-D8E6E695B473}"/>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Life Value To Someone</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47AC-4613-818E-FCE1458F55C9}"/>
            </c:ext>
          </c:extLst>
        </c:ser>
        <c:ser>
          <c:idx val="1"/>
          <c:order val="1"/>
          <c:tx>
            <c:v>Your Wealth To Take Care Of Yourself</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47AC-4613-818E-FCE1458F55C9}"/>
            </c:ext>
          </c:extLst>
        </c:ser>
        <c:ser>
          <c:idx val="2"/>
          <c:order val="2"/>
          <c:tx>
            <c:v>Your Existing Life Insurance</c:v>
          </c:tx>
          <c:spPr>
            <a:ln w="38100" cap="rnd" cmpd="dbl">
              <a:solidFill>
                <a:srgbClr val="FF0000"/>
              </a:solidFill>
              <a:round/>
            </a:ln>
            <a:effectLst/>
          </c:spPr>
          <c:marker>
            <c:symbol val="none"/>
          </c:marker>
          <c:val>
            <c:numRef>
              <c:f>'Plan 50'!$AB$36:$AB$136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47AC-4613-818E-FCE1458F55C9}"/>
            </c:ext>
          </c:extLst>
        </c:ser>
        <c:ser>
          <c:idx val="3"/>
          <c:order val="3"/>
          <c:tx>
            <c:v>Your Existing Weatlh Projection</c:v>
          </c:tx>
          <c:spPr>
            <a:ln w="28575" cap="rnd">
              <a:solidFill>
                <a:srgbClr val="00B0F0"/>
              </a:solidFill>
              <a:round/>
            </a:ln>
            <a:effectLst/>
          </c:spPr>
          <c:marker>
            <c:symbol val="none"/>
          </c:marker>
          <c:val>
            <c:numRef>
              <c:f>'Plan 50'!$AJ$36:$AJ$136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47AC-4613-818E-FCE1458F55C9}"/>
            </c:ext>
          </c:extLst>
        </c:ser>
        <c:ser>
          <c:idx val="4"/>
          <c:order val="4"/>
          <c:tx>
            <c:v>Your Life Insurance Proposal</c:v>
          </c:tx>
          <c:spPr>
            <a:ln w="38100" cap="rnd" cmpd="dbl">
              <a:solidFill>
                <a:srgbClr val="CC00FF"/>
              </a:solidFill>
              <a:prstDash val="dash"/>
              <a:round/>
            </a:ln>
            <a:effectLst/>
          </c:spPr>
          <c:marker>
            <c:symbol val="none"/>
          </c:marker>
          <c:val>
            <c:numRef>
              <c:f>'Plan 50'!$AK$36:$AK$136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4-47AC-4613-818E-FCE1458F55C9}"/>
            </c:ext>
          </c:extLst>
        </c:ser>
        <c:ser>
          <c:idx val="5"/>
          <c:order val="5"/>
          <c:tx>
            <c:v>Your Annual Wealth Evaluation</c:v>
          </c:tx>
          <c:spPr>
            <a:ln w="28575" cap="rnd">
              <a:solidFill>
                <a:srgbClr val="00B050"/>
              </a:solidFill>
              <a:prstDash val="dash"/>
              <a:round/>
              <a:tailEnd type="triangle"/>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47AC-4613-818E-FCE1458F55C9}"/>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0" i="0" u="none" strike="noStrike" kern="1200" spc="0" baseline="0">
                <a:solidFill>
                  <a:sysClr val="windowText" lastClr="000000">
                    <a:lumMod val="65000"/>
                    <a:lumOff val="35000"/>
                  </a:sysClr>
                </a:solidFill>
              </a:rPr>
              <a:t>Your Wealth Graph with Wealth Action</a:t>
            </a:r>
            <a:br>
              <a:rPr lang="en-CA" sz="1400" b="0" i="0" u="none" strike="noStrike" kern="1200" spc="0" baseline="0">
                <a:solidFill>
                  <a:sysClr val="windowText" lastClr="000000">
                    <a:lumMod val="65000"/>
                    <a:lumOff val="35000"/>
                  </a:sysClr>
                </a:solidFill>
              </a:rPr>
            </a:br>
            <a:r>
              <a:rPr lang="en-CA" sz="1050" b="0" i="0" u="none" strike="noStrike" kern="1200" spc="0" baseline="0">
                <a:solidFill>
                  <a:sysClr val="windowText" lastClr="000000">
                    <a:lumMod val="65000"/>
                    <a:lumOff val="35000"/>
                  </a:sysClr>
                </a:solidFill>
              </a:rPr>
              <a:t>We got your back.</a:t>
            </a:r>
            <a:endParaRPr lang="en-CA"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lineChart>
        <c:grouping val="standard"/>
        <c:varyColors val="0"/>
        <c:ser>
          <c:idx val="0"/>
          <c:order val="0"/>
          <c:tx>
            <c:v>Your Responsibilities For Family</c:v>
          </c:tx>
          <c:spPr>
            <a:ln w="38100" cap="rnd" cmpd="dbl">
              <a:solidFill>
                <a:srgbClr val="C00000"/>
              </a:solidFill>
              <a:prstDash val="sysDash"/>
              <a:round/>
            </a:ln>
            <a:effectLst/>
          </c:spPr>
          <c:marker>
            <c:symbol val="none"/>
          </c:marker>
          <c:val>
            <c:numRef>
              <c:f>'Plan 50'!$S$36:$S$136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915C-425A-9191-9AF8F7E6422B}"/>
            </c:ext>
          </c:extLst>
        </c:ser>
        <c:ser>
          <c:idx val="1"/>
          <c:order val="1"/>
          <c:tx>
            <c:v>Your Wealth Needs</c:v>
          </c:tx>
          <c:spPr>
            <a:ln w="28575" cap="rnd">
              <a:solidFill>
                <a:srgbClr val="0066FF"/>
              </a:solidFill>
              <a:prstDash val="sysDash"/>
              <a:round/>
            </a:ln>
            <a:effectLst/>
          </c:spPr>
          <c:marker>
            <c:symbol val="none"/>
          </c:marker>
          <c:val>
            <c:numRef>
              <c:f>'Plan 50'!$AA$36:$AA$136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915C-425A-9191-9AF8F7E6422B}"/>
            </c:ext>
          </c:extLst>
        </c:ser>
        <c:ser>
          <c:idx val="2"/>
          <c:order val="2"/>
          <c:tx>
            <c:v>Your Existing Life Insurance</c:v>
          </c:tx>
          <c:spPr>
            <a:ln w="38100" cap="rnd" cmpd="dbl">
              <a:solidFill>
                <a:srgbClr val="FF0000"/>
              </a:solidFill>
              <a:round/>
            </a:ln>
            <a:effectLst/>
          </c:spPr>
          <c:marker>
            <c:symbol val="none"/>
          </c:marker>
          <c:val>
            <c:numRef>
              <c:f>'Plan 50'!$AB$36:$AB$136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2-915C-425A-9191-9AF8F7E6422B}"/>
            </c:ext>
          </c:extLst>
        </c:ser>
        <c:ser>
          <c:idx val="3"/>
          <c:order val="3"/>
          <c:tx>
            <c:v>Your Existing Weatlh Projection</c:v>
          </c:tx>
          <c:spPr>
            <a:ln w="28575" cap="rnd">
              <a:solidFill>
                <a:srgbClr val="00B0F0"/>
              </a:solidFill>
              <a:round/>
            </a:ln>
            <a:effectLst/>
          </c:spPr>
          <c:marker>
            <c:symbol val="none"/>
          </c:marker>
          <c:val>
            <c:numRef>
              <c:f>'Plan 50'!$AJ$36:$AJ$136</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915C-425A-9191-9AF8F7E6422B}"/>
            </c:ext>
          </c:extLst>
        </c:ser>
        <c:ser>
          <c:idx val="5"/>
          <c:order val="4"/>
          <c:tx>
            <c:v>Your Annual Wealth Evaluation</c:v>
          </c:tx>
          <c:spPr>
            <a:ln w="28575" cap="rnd">
              <a:solidFill>
                <a:srgbClr val="00B050"/>
              </a:solidFill>
              <a:round/>
            </a:ln>
            <a:effectLst/>
          </c:spPr>
          <c:marker>
            <c:symbol val="none"/>
          </c:marker>
          <c:val>
            <c:numRef>
              <c:f>'Plan 50'!$AL$36:$AL$136</c:f>
              <c:numCache>
                <c:formatCode>#,##0</c:formatCode>
                <c:ptCount val="101"/>
              </c:numCache>
            </c:numRef>
          </c:val>
          <c:smooth val="0"/>
          <c:extLst>
            <c:ext xmlns:c16="http://schemas.microsoft.com/office/drawing/2014/chart" uri="{C3380CC4-5D6E-409C-BE32-E72D297353CC}">
              <c16:uniqueId val="{00000005-915C-425A-9191-9AF8F7E6422B}"/>
            </c:ext>
          </c:extLst>
        </c:ser>
        <c:dLbls>
          <c:showLegendKey val="0"/>
          <c:showVal val="0"/>
          <c:showCatName val="0"/>
          <c:showSerName val="0"/>
          <c:showPercent val="0"/>
          <c:showBubbleSize val="0"/>
        </c:dLbls>
        <c:smooth val="0"/>
        <c:axId val="396424351"/>
        <c:axId val="372367295"/>
      </c:lineChart>
      <c:catAx>
        <c:axId val="3964243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7295"/>
        <c:crosses val="autoZero"/>
        <c:auto val="1"/>
        <c:lblAlgn val="ctr"/>
        <c:lblOffset val="100"/>
        <c:noMultiLvlLbl val="0"/>
      </c:catAx>
      <c:valAx>
        <c:axId val="372367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424351"/>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615950</xdr:colOff>
      <xdr:row>33</xdr:row>
      <xdr:rowOff>171450</xdr:rowOff>
    </xdr:to>
    <xdr:graphicFrame macro="">
      <xdr:nvGraphicFramePr>
        <xdr:cNvPr id="2" name="Chart 1">
          <a:extLst>
            <a:ext uri="{FF2B5EF4-FFF2-40B4-BE49-F238E27FC236}">
              <a16:creationId xmlns:a16="http://schemas.microsoft.com/office/drawing/2014/main" id="{4B95DD32-6CC8-4EBA-8164-F15F77CAA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0</xdr:row>
      <xdr:rowOff>0</xdr:rowOff>
    </xdr:from>
    <xdr:to>
      <xdr:col>27</xdr:col>
      <xdr:colOff>603250</xdr:colOff>
      <xdr:row>33</xdr:row>
      <xdr:rowOff>171450</xdr:rowOff>
    </xdr:to>
    <xdr:graphicFrame macro="">
      <xdr:nvGraphicFramePr>
        <xdr:cNvPr id="3" name="Chart 2">
          <a:extLst>
            <a:ext uri="{FF2B5EF4-FFF2-40B4-BE49-F238E27FC236}">
              <a16:creationId xmlns:a16="http://schemas.microsoft.com/office/drawing/2014/main" id="{ADBEEF72-8C1F-4D83-8FC0-D299C8C4E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0</xdr:row>
      <xdr:rowOff>0</xdr:rowOff>
    </xdr:from>
    <xdr:to>
      <xdr:col>41</xdr:col>
      <xdr:colOff>596900</xdr:colOff>
      <xdr:row>33</xdr:row>
      <xdr:rowOff>177800</xdr:rowOff>
    </xdr:to>
    <xdr:graphicFrame macro="">
      <xdr:nvGraphicFramePr>
        <xdr:cNvPr id="4" name="Chart 3">
          <a:extLst>
            <a:ext uri="{FF2B5EF4-FFF2-40B4-BE49-F238E27FC236}">
              <a16:creationId xmlns:a16="http://schemas.microsoft.com/office/drawing/2014/main" id="{16062021-E6D9-4EAF-AA24-22BC77276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615950</xdr:colOff>
      <xdr:row>33</xdr:row>
      <xdr:rowOff>177800</xdr:rowOff>
    </xdr:to>
    <xdr:graphicFrame macro="">
      <xdr:nvGraphicFramePr>
        <xdr:cNvPr id="2" name="Chart 1">
          <a:extLst>
            <a:ext uri="{FF2B5EF4-FFF2-40B4-BE49-F238E27FC236}">
              <a16:creationId xmlns:a16="http://schemas.microsoft.com/office/drawing/2014/main" id="{F0E6FEEA-9FEB-4D96-A26E-E1894EC91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0</xdr:row>
      <xdr:rowOff>0</xdr:rowOff>
    </xdr:from>
    <xdr:to>
      <xdr:col>28</xdr:col>
      <xdr:colOff>0</xdr:colOff>
      <xdr:row>33</xdr:row>
      <xdr:rowOff>177800</xdr:rowOff>
    </xdr:to>
    <xdr:graphicFrame macro="">
      <xdr:nvGraphicFramePr>
        <xdr:cNvPr id="5" name="Chart 4">
          <a:extLst>
            <a:ext uri="{FF2B5EF4-FFF2-40B4-BE49-F238E27FC236}">
              <a16:creationId xmlns:a16="http://schemas.microsoft.com/office/drawing/2014/main" id="{C15E47A8-C3EA-4363-A1E0-8AA42EC0B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0</xdr:row>
      <xdr:rowOff>0</xdr:rowOff>
    </xdr:from>
    <xdr:to>
      <xdr:col>41</xdr:col>
      <xdr:colOff>603250</xdr:colOff>
      <xdr:row>33</xdr:row>
      <xdr:rowOff>171450</xdr:rowOff>
    </xdr:to>
    <xdr:graphicFrame macro="">
      <xdr:nvGraphicFramePr>
        <xdr:cNvPr id="8" name="Chart 7">
          <a:extLst>
            <a:ext uri="{FF2B5EF4-FFF2-40B4-BE49-F238E27FC236}">
              <a16:creationId xmlns:a16="http://schemas.microsoft.com/office/drawing/2014/main" id="{D9E7E4BE-11B1-47F4-82EA-AB7C08151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33</xdr:row>
      <xdr:rowOff>158750</xdr:rowOff>
    </xdr:to>
    <xdr:graphicFrame macro="">
      <xdr:nvGraphicFramePr>
        <xdr:cNvPr id="2" name="Chart 1">
          <a:extLst>
            <a:ext uri="{FF2B5EF4-FFF2-40B4-BE49-F238E27FC236}">
              <a16:creationId xmlns:a16="http://schemas.microsoft.com/office/drawing/2014/main" id="{390B6CB9-9150-4D66-9205-412E763C0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0</xdr:row>
      <xdr:rowOff>0</xdr:rowOff>
    </xdr:from>
    <xdr:to>
      <xdr:col>41</xdr:col>
      <xdr:colOff>590550</xdr:colOff>
      <xdr:row>33</xdr:row>
      <xdr:rowOff>165100</xdr:rowOff>
    </xdr:to>
    <xdr:graphicFrame macro="">
      <xdr:nvGraphicFramePr>
        <xdr:cNvPr id="6" name="Chart 5">
          <a:extLst>
            <a:ext uri="{FF2B5EF4-FFF2-40B4-BE49-F238E27FC236}">
              <a16:creationId xmlns:a16="http://schemas.microsoft.com/office/drawing/2014/main" id="{78990924-DB57-4984-AF36-24CEF5AB7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0</xdr:row>
      <xdr:rowOff>0</xdr:rowOff>
    </xdr:from>
    <xdr:to>
      <xdr:col>27</xdr:col>
      <xdr:colOff>609600</xdr:colOff>
      <xdr:row>33</xdr:row>
      <xdr:rowOff>177800</xdr:rowOff>
    </xdr:to>
    <xdr:graphicFrame macro="">
      <xdr:nvGraphicFramePr>
        <xdr:cNvPr id="7" name="Chart 6">
          <a:extLst>
            <a:ext uri="{FF2B5EF4-FFF2-40B4-BE49-F238E27FC236}">
              <a16:creationId xmlns:a16="http://schemas.microsoft.com/office/drawing/2014/main" id="{1B4DF4D0-F5D1-49AA-943A-DEB81604D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609600</xdr:colOff>
      <xdr:row>33</xdr:row>
      <xdr:rowOff>177800</xdr:rowOff>
    </xdr:to>
    <xdr:graphicFrame macro="">
      <xdr:nvGraphicFramePr>
        <xdr:cNvPr id="2" name="Chart 1">
          <a:extLst>
            <a:ext uri="{FF2B5EF4-FFF2-40B4-BE49-F238E27FC236}">
              <a16:creationId xmlns:a16="http://schemas.microsoft.com/office/drawing/2014/main" id="{FDE5F459-B86E-492C-87AA-A886CA02C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0</xdr:row>
      <xdr:rowOff>0</xdr:rowOff>
    </xdr:from>
    <xdr:to>
      <xdr:col>28</xdr:col>
      <xdr:colOff>0</xdr:colOff>
      <xdr:row>33</xdr:row>
      <xdr:rowOff>165100</xdr:rowOff>
    </xdr:to>
    <xdr:graphicFrame macro="">
      <xdr:nvGraphicFramePr>
        <xdr:cNvPr id="5" name="Chart 4">
          <a:extLst>
            <a:ext uri="{FF2B5EF4-FFF2-40B4-BE49-F238E27FC236}">
              <a16:creationId xmlns:a16="http://schemas.microsoft.com/office/drawing/2014/main" id="{DC8E955C-C133-4170-A092-D9288DCC6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19050</xdr:colOff>
      <xdr:row>0</xdr:row>
      <xdr:rowOff>0</xdr:rowOff>
    </xdr:from>
    <xdr:to>
      <xdr:col>41</xdr:col>
      <xdr:colOff>596900</xdr:colOff>
      <xdr:row>33</xdr:row>
      <xdr:rowOff>177800</xdr:rowOff>
    </xdr:to>
    <xdr:graphicFrame macro="">
      <xdr:nvGraphicFramePr>
        <xdr:cNvPr id="6" name="Chart 5">
          <a:extLst>
            <a:ext uri="{FF2B5EF4-FFF2-40B4-BE49-F238E27FC236}">
              <a16:creationId xmlns:a16="http://schemas.microsoft.com/office/drawing/2014/main" id="{46031C33-EA0E-4EDA-9B75-636B51146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21772</xdr:colOff>
      <xdr:row>0</xdr:row>
      <xdr:rowOff>119743</xdr:rowOff>
    </xdr:from>
    <xdr:to>
      <xdr:col>13</xdr:col>
      <xdr:colOff>0</xdr:colOff>
      <xdr:row>33</xdr:row>
      <xdr:rowOff>87086</xdr:rowOff>
    </xdr:to>
    <xdr:graphicFrame macro="">
      <xdr:nvGraphicFramePr>
        <xdr:cNvPr id="2" name="Chart 1">
          <a:extLst>
            <a:ext uri="{FF2B5EF4-FFF2-40B4-BE49-F238E27FC236}">
              <a16:creationId xmlns:a16="http://schemas.microsoft.com/office/drawing/2014/main" id="{4E6BC0C1-73D4-4718-918B-C6967E104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625928</xdr:colOff>
      <xdr:row>0</xdr:row>
      <xdr:rowOff>163285</xdr:rowOff>
    </xdr:from>
    <xdr:to>
      <xdr:col>26</xdr:col>
      <xdr:colOff>32657</xdr:colOff>
      <xdr:row>33</xdr:row>
      <xdr:rowOff>65313</xdr:rowOff>
    </xdr:to>
    <xdr:graphicFrame macro="">
      <xdr:nvGraphicFramePr>
        <xdr:cNvPr id="5" name="Chart 4">
          <a:extLst>
            <a:ext uri="{FF2B5EF4-FFF2-40B4-BE49-F238E27FC236}">
              <a16:creationId xmlns:a16="http://schemas.microsoft.com/office/drawing/2014/main" id="{0FC1AFEA-90B9-42FF-91E5-05A7F0625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0</xdr:row>
      <xdr:rowOff>0</xdr:rowOff>
    </xdr:from>
    <xdr:to>
      <xdr:col>38</xdr:col>
      <xdr:colOff>555172</xdr:colOff>
      <xdr:row>33</xdr:row>
      <xdr:rowOff>65314</xdr:rowOff>
    </xdr:to>
    <xdr:graphicFrame macro="">
      <xdr:nvGraphicFramePr>
        <xdr:cNvPr id="6" name="Chart 5">
          <a:extLst>
            <a:ext uri="{FF2B5EF4-FFF2-40B4-BE49-F238E27FC236}">
              <a16:creationId xmlns:a16="http://schemas.microsoft.com/office/drawing/2014/main" id="{43A2FFDB-3E5D-41BF-B447-6A590B886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10888</xdr:colOff>
      <xdr:row>0</xdr:row>
      <xdr:rowOff>0</xdr:rowOff>
    </xdr:from>
    <xdr:to>
      <xdr:col>27</xdr:col>
      <xdr:colOff>598714</xdr:colOff>
      <xdr:row>32</xdr:row>
      <xdr:rowOff>179245</xdr:rowOff>
    </xdr:to>
    <xdr:graphicFrame macro="">
      <xdr:nvGraphicFramePr>
        <xdr:cNvPr id="2" name="Chart 1">
          <a:extLst>
            <a:ext uri="{FF2B5EF4-FFF2-40B4-BE49-F238E27FC236}">
              <a16:creationId xmlns:a16="http://schemas.microsoft.com/office/drawing/2014/main" id="{4BC655DB-4BAF-48AE-9885-71F3C02F9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609599</xdr:colOff>
      <xdr:row>0</xdr:row>
      <xdr:rowOff>10886</xdr:rowOff>
    </xdr:from>
    <xdr:to>
      <xdr:col>41</xdr:col>
      <xdr:colOff>566056</xdr:colOff>
      <xdr:row>32</xdr:row>
      <xdr:rowOff>163285</xdr:rowOff>
    </xdr:to>
    <xdr:graphicFrame macro="">
      <xdr:nvGraphicFramePr>
        <xdr:cNvPr id="3" name="Chart 2">
          <a:extLst>
            <a:ext uri="{FF2B5EF4-FFF2-40B4-BE49-F238E27FC236}">
              <a16:creationId xmlns:a16="http://schemas.microsoft.com/office/drawing/2014/main" id="{66685414-289C-418D-896C-467EFB9FE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43543</xdr:rowOff>
    </xdr:from>
    <xdr:to>
      <xdr:col>14</xdr:col>
      <xdr:colOff>0</xdr:colOff>
      <xdr:row>33</xdr:row>
      <xdr:rowOff>1</xdr:rowOff>
    </xdr:to>
    <xdr:graphicFrame macro="">
      <xdr:nvGraphicFramePr>
        <xdr:cNvPr id="4" name="Chart 3">
          <a:extLst>
            <a:ext uri="{FF2B5EF4-FFF2-40B4-BE49-F238E27FC236}">
              <a16:creationId xmlns:a16="http://schemas.microsoft.com/office/drawing/2014/main" id="{8A4FA1DF-327A-4C75-B704-D94D7D297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0</xdr:colOff>
      <xdr:row>33</xdr:row>
      <xdr:rowOff>163285</xdr:rowOff>
    </xdr:to>
    <xdr:graphicFrame macro="">
      <xdr:nvGraphicFramePr>
        <xdr:cNvPr id="2" name="Chart 1">
          <a:extLst>
            <a:ext uri="{FF2B5EF4-FFF2-40B4-BE49-F238E27FC236}">
              <a16:creationId xmlns:a16="http://schemas.microsoft.com/office/drawing/2014/main" id="{1C00BA67-DFCA-4A0F-9178-B3618422F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0</xdr:row>
      <xdr:rowOff>0</xdr:rowOff>
    </xdr:from>
    <xdr:to>
      <xdr:col>28</xdr:col>
      <xdr:colOff>0</xdr:colOff>
      <xdr:row>33</xdr:row>
      <xdr:rowOff>172356</xdr:rowOff>
    </xdr:to>
    <xdr:graphicFrame macro="">
      <xdr:nvGraphicFramePr>
        <xdr:cNvPr id="6" name="Chart 5">
          <a:extLst>
            <a:ext uri="{FF2B5EF4-FFF2-40B4-BE49-F238E27FC236}">
              <a16:creationId xmlns:a16="http://schemas.microsoft.com/office/drawing/2014/main" id="{3458EC7E-C52A-465B-AFAA-B9D3F3F88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0</xdr:row>
      <xdr:rowOff>0</xdr:rowOff>
    </xdr:from>
    <xdr:to>
      <xdr:col>41</xdr:col>
      <xdr:colOff>598715</xdr:colOff>
      <xdr:row>33</xdr:row>
      <xdr:rowOff>172357</xdr:rowOff>
    </xdr:to>
    <xdr:graphicFrame macro="">
      <xdr:nvGraphicFramePr>
        <xdr:cNvPr id="7" name="Chart 6">
          <a:extLst>
            <a:ext uri="{FF2B5EF4-FFF2-40B4-BE49-F238E27FC236}">
              <a16:creationId xmlns:a16="http://schemas.microsoft.com/office/drawing/2014/main" id="{8BB0CE87-ADAF-4CF6-8878-7DEFE69A0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urbotax.intuit.ca/tax-resources/british-columbia-income-tax-calculator.js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iaa.secureweb.inalco.com/cw/cw/-/media/documents-repository/individual-insurance-savings-and-retirement/individual-savings-and-retirement/2019/06/dev005964.pdf" TargetMode="External"/><Relationship Id="rId2" Type="http://schemas.openxmlformats.org/officeDocument/2006/relationships/hyperlink" Target="https://turbotax.intuit.ca/tax-resources/british-columbia-income-tax-calculator.jsp" TargetMode="External"/><Relationship Id="rId1" Type="http://schemas.openxmlformats.org/officeDocument/2006/relationships/hyperlink" Target="https://advisor.equitable.ca/advisor/getattachment/7248c056-d945-47bd-bc77-719a44b02f82/2023-big-picture-wall-chart-for-digital-display.pdf"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99B8-088A-454B-A763-8459B185D5B9}">
  <dimension ref="B1:Q29"/>
  <sheetViews>
    <sheetView tabSelected="1" workbookViewId="0">
      <selection activeCell="D43" sqref="D43"/>
    </sheetView>
  </sheetViews>
  <sheetFormatPr defaultRowHeight="14.5" x14ac:dyDescent="0.35"/>
  <cols>
    <col min="1" max="1" width="23.81640625" customWidth="1"/>
    <col min="2" max="2" width="4.81640625" customWidth="1"/>
    <col min="3" max="3" width="15.54296875" customWidth="1"/>
    <col min="4" max="4" width="48.81640625" customWidth="1"/>
    <col min="5" max="5" width="16.1796875" customWidth="1"/>
    <col min="6" max="6" width="23.81640625" style="78" customWidth="1"/>
    <col min="9" max="9" width="21.54296875" bestFit="1" customWidth="1"/>
  </cols>
  <sheetData>
    <row r="1" spans="2:17" ht="37.75" customHeight="1" thickBot="1" x14ac:dyDescent="0.85">
      <c r="B1" s="131" t="s">
        <v>0</v>
      </c>
      <c r="C1" s="131"/>
      <c r="D1" s="131"/>
      <c r="E1" s="131"/>
      <c r="F1" s="131"/>
    </row>
    <row r="2" spans="2:17" ht="16.5" customHeight="1" thickBot="1" x14ac:dyDescent="0.4">
      <c r="B2" s="80"/>
      <c r="C2" s="81"/>
      <c r="D2" s="81"/>
      <c r="E2" s="81"/>
      <c r="F2" s="107"/>
    </row>
    <row r="3" spans="2:17" s="5" customFormat="1" x14ac:dyDescent="0.35">
      <c r="B3" s="32"/>
      <c r="C3" t="s">
        <v>1</v>
      </c>
      <c r="D3"/>
      <c r="E3" s="73">
        <v>45542</v>
      </c>
      <c r="F3" s="108"/>
      <c r="G3"/>
      <c r="J3" s="7"/>
      <c r="K3" s="7"/>
      <c r="L3" s="7"/>
      <c r="M3" s="7"/>
      <c r="N3" s="7"/>
      <c r="O3" s="7"/>
      <c r="P3" s="7"/>
      <c r="Q3" s="7"/>
    </row>
    <row r="4" spans="2:17" s="5" customFormat="1" x14ac:dyDescent="0.35">
      <c r="B4" s="32"/>
      <c r="C4" t="s">
        <v>2</v>
      </c>
      <c r="D4"/>
      <c r="E4" s="36"/>
      <c r="F4" s="108"/>
      <c r="G4"/>
      <c r="J4" s="7"/>
      <c r="K4" s="7"/>
      <c r="L4" s="7"/>
      <c r="M4" s="7"/>
      <c r="N4" s="7"/>
      <c r="O4" s="7"/>
      <c r="P4" s="7"/>
      <c r="Q4" s="7"/>
    </row>
    <row r="5" spans="2:17" s="5" customFormat="1" x14ac:dyDescent="0.35">
      <c r="B5" s="32"/>
      <c r="C5" t="s">
        <v>3</v>
      </c>
      <c r="D5"/>
      <c r="E5" s="36" t="s">
        <v>83</v>
      </c>
      <c r="F5" s="108"/>
      <c r="G5"/>
      <c r="J5" s="7"/>
      <c r="K5" s="7"/>
      <c r="L5" s="7"/>
      <c r="M5" s="7"/>
      <c r="N5" s="7"/>
      <c r="O5" s="7"/>
      <c r="P5" s="7"/>
      <c r="Q5" s="7"/>
    </row>
    <row r="6" spans="2:17" s="5" customFormat="1" x14ac:dyDescent="0.35">
      <c r="B6" s="32"/>
      <c r="C6" t="s">
        <v>4</v>
      </c>
      <c r="D6"/>
      <c r="E6" s="37"/>
      <c r="F6" s="108"/>
      <c r="G6"/>
      <c r="J6" s="7"/>
      <c r="K6" s="7"/>
      <c r="L6" s="7"/>
      <c r="M6" s="7"/>
      <c r="N6" s="7"/>
      <c r="O6" s="7"/>
      <c r="P6" s="7"/>
      <c r="Q6" s="7"/>
    </row>
    <row r="7" spans="2:17" s="5" customFormat="1" x14ac:dyDescent="0.35">
      <c r="B7" s="32"/>
      <c r="C7" t="s">
        <v>5</v>
      </c>
      <c r="D7"/>
      <c r="E7" s="36" t="s">
        <v>82</v>
      </c>
      <c r="F7" s="108"/>
      <c r="G7"/>
      <c r="J7" s="7"/>
      <c r="K7" s="7"/>
      <c r="L7" s="7"/>
      <c r="M7" s="7"/>
      <c r="N7" s="7"/>
      <c r="O7" s="7"/>
      <c r="P7" s="7"/>
      <c r="Q7" s="7"/>
    </row>
    <row r="8" spans="2:17" x14ac:dyDescent="0.35">
      <c r="B8" s="16"/>
      <c r="C8" t="s">
        <v>6</v>
      </c>
      <c r="E8" s="112"/>
      <c r="F8" s="109"/>
    </row>
    <row r="9" spans="2:17" x14ac:dyDescent="0.35">
      <c r="B9" s="16"/>
      <c r="C9" t="s">
        <v>7</v>
      </c>
      <c r="E9" s="38"/>
      <c r="F9" s="109" t="s">
        <v>8</v>
      </c>
      <c r="G9" s="5"/>
    </row>
    <row r="10" spans="2:17" x14ac:dyDescent="0.35">
      <c r="B10" s="16"/>
      <c r="C10" t="s">
        <v>9</v>
      </c>
      <c r="E10" s="37"/>
      <c r="F10" s="109"/>
      <c r="G10" s="5"/>
    </row>
    <row r="11" spans="2:17" x14ac:dyDescent="0.35">
      <c r="B11" s="16"/>
      <c r="C11" t="s">
        <v>10</v>
      </c>
      <c r="E11" s="38"/>
      <c r="F11" s="108" t="s">
        <v>11</v>
      </c>
    </row>
    <row r="12" spans="2:17" x14ac:dyDescent="0.35">
      <c r="B12" s="16"/>
      <c r="C12" t="s">
        <v>12</v>
      </c>
      <c r="E12" s="35">
        <v>1</v>
      </c>
      <c r="F12" s="108" t="s">
        <v>13</v>
      </c>
    </row>
    <row r="13" spans="2:17" x14ac:dyDescent="0.35">
      <c r="B13" s="16"/>
      <c r="C13" s="110" t="s">
        <v>14</v>
      </c>
      <c r="E13" s="38"/>
      <c r="F13" s="108"/>
      <c r="G13" s="4"/>
    </row>
    <row r="14" spans="2:17" x14ac:dyDescent="0.35">
      <c r="B14" s="16"/>
      <c r="C14" s="155" t="s">
        <v>86</v>
      </c>
      <c r="E14" s="38"/>
      <c r="F14" s="108"/>
      <c r="G14" s="4"/>
    </row>
    <row r="15" spans="2:17" x14ac:dyDescent="0.35">
      <c r="B15" s="16"/>
      <c r="C15" t="s">
        <v>84</v>
      </c>
      <c r="E15" s="39">
        <v>0.5</v>
      </c>
      <c r="F15" s="108"/>
    </row>
    <row r="16" spans="2:17" x14ac:dyDescent="0.35">
      <c r="B16" s="16"/>
      <c r="C16" t="s">
        <v>16</v>
      </c>
      <c r="E16" s="38"/>
      <c r="F16" s="108" t="s">
        <v>11</v>
      </c>
    </row>
    <row r="17" spans="2:17" x14ac:dyDescent="0.35">
      <c r="B17" s="16"/>
      <c r="C17" t="s">
        <v>12</v>
      </c>
      <c r="E17" s="35">
        <v>1</v>
      </c>
      <c r="F17" s="108" t="s">
        <v>13</v>
      </c>
      <c r="G17" s="5"/>
    </row>
    <row r="18" spans="2:17" s="5" customFormat="1" x14ac:dyDescent="0.35">
      <c r="B18" s="32"/>
      <c r="C18" t="s">
        <v>17</v>
      </c>
      <c r="D18"/>
      <c r="E18" s="37"/>
      <c r="F18" s="109"/>
      <c r="J18" s="7"/>
      <c r="K18" s="7"/>
      <c r="L18" s="7"/>
      <c r="M18" s="7"/>
      <c r="N18" s="7"/>
      <c r="O18" s="7"/>
      <c r="P18" s="7"/>
      <c r="Q18" s="7"/>
    </row>
    <row r="19" spans="2:17" x14ac:dyDescent="0.35">
      <c r="B19" s="16"/>
      <c r="C19" t="s">
        <v>18</v>
      </c>
      <c r="E19" s="37"/>
      <c r="F19" s="109" t="s">
        <v>19</v>
      </c>
      <c r="G19" s="5"/>
    </row>
    <row r="20" spans="2:17" x14ac:dyDescent="0.35">
      <c r="B20" s="16"/>
      <c r="C20" t="s">
        <v>81</v>
      </c>
      <c r="E20" s="35"/>
      <c r="F20" s="108" t="s">
        <v>21</v>
      </c>
      <c r="G20" s="5"/>
    </row>
    <row r="21" spans="2:17" x14ac:dyDescent="0.35">
      <c r="B21" s="16"/>
      <c r="C21" t="s">
        <v>22</v>
      </c>
      <c r="E21" s="38"/>
      <c r="F21" s="109" t="s">
        <v>11</v>
      </c>
      <c r="G21" s="5"/>
    </row>
    <row r="22" spans="2:17" ht="15" thickBot="1" x14ac:dyDescent="0.4">
      <c r="B22" s="16"/>
      <c r="C22" t="s">
        <v>23</v>
      </c>
      <c r="E22" s="42"/>
      <c r="F22" s="109"/>
      <c r="G22" s="5"/>
    </row>
    <row r="23" spans="2:17" ht="15" thickBot="1" x14ac:dyDescent="0.4">
      <c r="B23" s="19"/>
      <c r="C23" s="20"/>
      <c r="D23" s="20"/>
      <c r="E23" s="20"/>
      <c r="F23" s="111"/>
    </row>
    <row r="25" spans="2:17" x14ac:dyDescent="0.35">
      <c r="C25" t="s">
        <v>24</v>
      </c>
    </row>
    <row r="26" spans="2:17" x14ac:dyDescent="0.35">
      <c r="C26" s="78" t="s">
        <v>80</v>
      </c>
    </row>
    <row r="28" spans="2:17" x14ac:dyDescent="0.35">
      <c r="C28" t="s">
        <v>25</v>
      </c>
    </row>
    <row r="29" spans="2:17" x14ac:dyDescent="0.35">
      <c r="C29" t="s">
        <v>26</v>
      </c>
    </row>
  </sheetData>
  <mergeCells count="1">
    <mergeCell ref="B1:F1"/>
  </mergeCells>
  <hyperlinks>
    <hyperlink ref="C13" r:id="rId1" xr:uid="{97491F31-CD2A-4BDE-AAEE-0F39AE53EB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D63E-6B2A-41C0-8C11-A4B24D1AF06C}">
  <dimension ref="K1"/>
  <sheetViews>
    <sheetView view="pageLayout" topLeftCell="AC1" zoomScale="115" zoomScaleNormal="100" zoomScalePageLayoutView="115" workbookViewId="0">
      <selection activeCell="T33" sqref="T33"/>
    </sheetView>
  </sheetViews>
  <sheetFormatPr defaultRowHeight="14.5" x14ac:dyDescent="0.35"/>
  <sheetData>
    <row r="1" spans="11:11" x14ac:dyDescent="0.35">
      <c r="K1" s="74"/>
    </row>
  </sheetData>
  <pageMargins left="0.5" right="0.5" top="0.75" bottom="0.75" header="0.3" footer="0.3"/>
  <pageSetup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6272-8EE2-45D4-A514-61F38D065311}">
  <dimension ref="A1"/>
  <sheetViews>
    <sheetView view="pageLayout" topLeftCell="Z15" zoomScaleNormal="100" workbookViewId="0">
      <selection activeCell="O1" sqref="O1"/>
    </sheetView>
  </sheetViews>
  <sheetFormatPr defaultRowHeight="14.5" x14ac:dyDescent="0.35"/>
  <sheetData/>
  <pageMargins left="0.5" right="0.5" top="0.75" bottom="0.75" header="0.3" footer="0.3"/>
  <pageSetup orientation="landscape"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2351-78AA-4C13-9E69-1AB55336805A}">
  <dimension ref="A1"/>
  <sheetViews>
    <sheetView view="pageLayout" topLeftCell="X1" zoomScale="55" zoomScaleNormal="100" zoomScalePageLayoutView="55" workbookViewId="0">
      <selection activeCell="AC1" sqref="AC1"/>
    </sheetView>
  </sheetViews>
  <sheetFormatPr defaultRowHeight="14.5" x14ac:dyDescent="0.35"/>
  <sheetData/>
  <pageMargins left="0.5" right="0.5" top="0.75" bottom="0.75" header="0.3" footer="0.3"/>
  <pageSetup orientation="landscape"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06EE9-2245-4D9C-95F6-6DFC7AFC75BE}">
  <dimension ref="A1"/>
  <sheetViews>
    <sheetView view="pageLayout" topLeftCell="W2" zoomScaleNormal="100" workbookViewId="0">
      <selection activeCell="M1" sqref="M1"/>
    </sheetView>
  </sheetViews>
  <sheetFormatPr defaultColWidth="8.90625" defaultRowHeight="14.5" x14ac:dyDescent="0.35"/>
  <cols>
    <col min="1" max="16384" width="8.90625" style="128"/>
  </cols>
  <sheetData/>
  <pageMargins left="0.7" right="0.7" top="0.75" bottom="0.75" header="0.3" footer="0.3"/>
  <pageSetup orientation="landscape"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2DFD0-68EB-4486-A430-AAA9CCBE4D60}">
  <dimension ref="A1"/>
  <sheetViews>
    <sheetView view="pageLayout" zoomScaleNormal="70" workbookViewId="0">
      <selection activeCell="AM42" sqref="AM42"/>
    </sheetView>
  </sheetViews>
  <sheetFormatPr defaultColWidth="8.90625" defaultRowHeight="14.5" x14ac:dyDescent="0.35"/>
  <cols>
    <col min="1" max="16384" width="8.90625" style="128"/>
  </cols>
  <sheetData/>
  <pageMargins left="0.5" right="0.5" top="0.7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29F55-30B2-4D0F-B670-259D13F38C7F}">
  <dimension ref="A1"/>
  <sheetViews>
    <sheetView view="pageLayout" zoomScaleNormal="100" workbookViewId="0">
      <selection activeCell="AF1" sqref="AF1"/>
    </sheetView>
  </sheetViews>
  <sheetFormatPr defaultRowHeight="14.5" x14ac:dyDescent="0.35"/>
  <sheetData/>
  <pageMargins left="0.5" right="0.5" top="0.75" bottom="0.75" header="0.3" footer="0.3"/>
  <pageSetup orientation="landscape"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D9B-3FBE-4301-9F32-C4C7B6CE0AB0}">
  <dimension ref="B1:F41"/>
  <sheetViews>
    <sheetView workbookViewId="0">
      <selection activeCell="D5" sqref="D5"/>
    </sheetView>
  </sheetViews>
  <sheetFormatPr defaultRowHeight="14.5" x14ac:dyDescent="0.35"/>
  <cols>
    <col min="1" max="1" width="30.81640625" customWidth="1"/>
    <col min="2" max="2" width="3.81640625" customWidth="1"/>
    <col min="4" max="4" width="51.1796875" customWidth="1"/>
    <col min="5" max="5" width="14.81640625" customWidth="1"/>
    <col min="6" max="6" width="3.453125" customWidth="1"/>
  </cols>
  <sheetData>
    <row r="1" spans="2:6" ht="102" customHeight="1" x14ac:dyDescent="0.35"/>
    <row r="2" spans="2:6" ht="21.5" thickBot="1" x14ac:dyDescent="0.55000000000000004">
      <c r="D2" s="89" t="s">
        <v>70</v>
      </c>
    </row>
    <row r="3" spans="2:6" ht="15" thickBot="1" x14ac:dyDescent="0.4">
      <c r="B3" s="80"/>
      <c r="C3" s="81"/>
      <c r="D3" s="81"/>
      <c r="E3" s="81"/>
      <c r="F3" s="82"/>
    </row>
    <row r="4" spans="2:6" ht="15" thickBot="1" x14ac:dyDescent="0.4">
      <c r="B4" s="16"/>
      <c r="C4" s="98" t="s">
        <v>71</v>
      </c>
      <c r="D4" s="97" t="s">
        <v>72</v>
      </c>
      <c r="E4" s="99" t="s">
        <v>73</v>
      </c>
      <c r="F4" s="83"/>
    </row>
    <row r="5" spans="2:6" x14ac:dyDescent="0.35">
      <c r="B5" s="16"/>
      <c r="C5" s="90">
        <v>1</v>
      </c>
      <c r="D5" s="92"/>
      <c r="E5" s="94">
        <f>Profile!$E$3+(C5*365)</f>
        <v>45907</v>
      </c>
      <c r="F5" s="83"/>
    </row>
    <row r="6" spans="2:6" x14ac:dyDescent="0.35">
      <c r="B6" s="16"/>
      <c r="C6" s="90">
        <v>2</v>
      </c>
      <c r="D6" s="92"/>
      <c r="E6" s="95">
        <f>Profile!$E$3+(C6*365)</f>
        <v>46272</v>
      </c>
      <c r="F6" s="83"/>
    </row>
    <row r="7" spans="2:6" x14ac:dyDescent="0.35">
      <c r="B7" s="16"/>
      <c r="C7" s="90">
        <v>3</v>
      </c>
      <c r="D7" s="92"/>
      <c r="E7" s="95">
        <f>Profile!$E$3+(C7*365)</f>
        <v>46637</v>
      </c>
      <c r="F7" s="83"/>
    </row>
    <row r="8" spans="2:6" x14ac:dyDescent="0.35">
      <c r="B8" s="16"/>
      <c r="C8" s="90">
        <v>4</v>
      </c>
      <c r="D8" s="92"/>
      <c r="E8" s="95">
        <f>Profile!$E$3+(C8*365)</f>
        <v>47002</v>
      </c>
      <c r="F8" s="83"/>
    </row>
    <row r="9" spans="2:6" x14ac:dyDescent="0.35">
      <c r="B9" s="16"/>
      <c r="C9" s="90">
        <v>5</v>
      </c>
      <c r="D9" s="92"/>
      <c r="E9" s="95">
        <f>Profile!$E$3+(C9*365)</f>
        <v>47367</v>
      </c>
      <c r="F9" s="83"/>
    </row>
    <row r="10" spans="2:6" x14ac:dyDescent="0.35">
      <c r="B10" s="16"/>
      <c r="C10" s="90">
        <v>6</v>
      </c>
      <c r="D10" s="92"/>
      <c r="E10" s="95">
        <f>Profile!$E$3+(C10*365)</f>
        <v>47732</v>
      </c>
      <c r="F10" s="83"/>
    </row>
    <row r="11" spans="2:6" x14ac:dyDescent="0.35">
      <c r="B11" s="16"/>
      <c r="C11" s="90">
        <v>7</v>
      </c>
      <c r="D11" s="92"/>
      <c r="E11" s="95">
        <f>Profile!$E$3+(C11*365)</f>
        <v>48097</v>
      </c>
      <c r="F11" s="83"/>
    </row>
    <row r="12" spans="2:6" x14ac:dyDescent="0.35">
      <c r="B12" s="16"/>
      <c r="C12" s="90">
        <v>8</v>
      </c>
      <c r="D12" s="92"/>
      <c r="E12" s="95">
        <f>Profile!$E$3+(C12*365)</f>
        <v>48462</v>
      </c>
      <c r="F12" s="83"/>
    </row>
    <row r="13" spans="2:6" x14ac:dyDescent="0.35">
      <c r="B13" s="16"/>
      <c r="C13" s="90">
        <v>9</v>
      </c>
      <c r="D13" s="92"/>
      <c r="E13" s="95">
        <f>Profile!$E$3+(C13*365)</f>
        <v>48827</v>
      </c>
      <c r="F13" s="83"/>
    </row>
    <row r="14" spans="2:6" x14ac:dyDescent="0.35">
      <c r="B14" s="16"/>
      <c r="C14" s="90">
        <v>10</v>
      </c>
      <c r="D14" s="92"/>
      <c r="E14" s="95">
        <f>Profile!$E$3+(C14*365)</f>
        <v>49192</v>
      </c>
      <c r="F14" s="83"/>
    </row>
    <row r="15" spans="2:6" x14ac:dyDescent="0.35">
      <c r="B15" s="16"/>
      <c r="C15" s="90">
        <v>11</v>
      </c>
      <c r="D15" s="92"/>
      <c r="E15" s="95">
        <f>Profile!$E$3+(C15*365)</f>
        <v>49557</v>
      </c>
      <c r="F15" s="83"/>
    </row>
    <row r="16" spans="2:6" x14ac:dyDescent="0.35">
      <c r="B16" s="16"/>
      <c r="C16" s="90">
        <v>12</v>
      </c>
      <c r="D16" s="92"/>
      <c r="E16" s="95">
        <f>Profile!$E$3+(C16*365)</f>
        <v>49922</v>
      </c>
      <c r="F16" s="83"/>
    </row>
    <row r="17" spans="2:6" x14ac:dyDescent="0.35">
      <c r="B17" s="16"/>
      <c r="C17" s="90">
        <v>13</v>
      </c>
      <c r="D17" s="92"/>
      <c r="E17" s="95">
        <f>Profile!$E$3+(C17*365)</f>
        <v>50287</v>
      </c>
      <c r="F17" s="83"/>
    </row>
    <row r="18" spans="2:6" x14ac:dyDescent="0.35">
      <c r="B18" s="16"/>
      <c r="C18" s="90">
        <v>14</v>
      </c>
      <c r="D18" s="92"/>
      <c r="E18" s="95">
        <f>Profile!$E$3+(C18*365)</f>
        <v>50652</v>
      </c>
      <c r="F18" s="83"/>
    </row>
    <row r="19" spans="2:6" x14ac:dyDescent="0.35">
      <c r="B19" s="16"/>
      <c r="C19" s="90">
        <v>15</v>
      </c>
      <c r="D19" s="92"/>
      <c r="E19" s="95">
        <f>Profile!$E$3+(C19*365)</f>
        <v>51017</v>
      </c>
      <c r="F19" s="83"/>
    </row>
    <row r="20" spans="2:6" x14ac:dyDescent="0.35">
      <c r="B20" s="16"/>
      <c r="C20" s="90">
        <v>16</v>
      </c>
      <c r="D20" s="92"/>
      <c r="E20" s="95">
        <f>Profile!$E$3+(C20*365)</f>
        <v>51382</v>
      </c>
      <c r="F20" s="83"/>
    </row>
    <row r="21" spans="2:6" x14ac:dyDescent="0.35">
      <c r="B21" s="16"/>
      <c r="C21" s="90">
        <v>17</v>
      </c>
      <c r="D21" s="92"/>
      <c r="E21" s="95">
        <f>Profile!$E$3+(C21*365)</f>
        <v>51747</v>
      </c>
      <c r="F21" s="83"/>
    </row>
    <row r="22" spans="2:6" x14ac:dyDescent="0.35">
      <c r="B22" s="16"/>
      <c r="C22" s="90">
        <v>18</v>
      </c>
      <c r="D22" s="92"/>
      <c r="E22" s="95">
        <f>Profile!$E$3+(C22*365)</f>
        <v>52112</v>
      </c>
      <c r="F22" s="83"/>
    </row>
    <row r="23" spans="2:6" x14ac:dyDescent="0.35">
      <c r="B23" s="16"/>
      <c r="C23" s="90">
        <v>19</v>
      </c>
      <c r="D23" s="92"/>
      <c r="E23" s="95">
        <f>Profile!$E$3+(C23*365)</f>
        <v>52477</v>
      </c>
      <c r="F23" s="83"/>
    </row>
    <row r="24" spans="2:6" x14ac:dyDescent="0.35">
      <c r="B24" s="16"/>
      <c r="C24" s="90">
        <v>20</v>
      </c>
      <c r="D24" s="92"/>
      <c r="E24" s="95">
        <f>Profile!$E$3+(C24*365)</f>
        <v>52842</v>
      </c>
      <c r="F24" s="83"/>
    </row>
    <row r="25" spans="2:6" x14ac:dyDescent="0.35">
      <c r="B25" s="16"/>
      <c r="C25" s="90">
        <v>21</v>
      </c>
      <c r="D25" s="92"/>
      <c r="E25" s="95">
        <f>Profile!$E$3+(C25*365)</f>
        <v>53207</v>
      </c>
      <c r="F25" s="83"/>
    </row>
    <row r="26" spans="2:6" x14ac:dyDescent="0.35">
      <c r="B26" s="16"/>
      <c r="C26" s="90">
        <v>22</v>
      </c>
      <c r="D26" s="92"/>
      <c r="E26" s="95">
        <f>Profile!$E$3+(C26*365)</f>
        <v>53572</v>
      </c>
      <c r="F26" s="83"/>
    </row>
    <row r="27" spans="2:6" x14ac:dyDescent="0.35">
      <c r="B27" s="16"/>
      <c r="C27" s="90">
        <v>23</v>
      </c>
      <c r="D27" s="92"/>
      <c r="E27" s="95">
        <f>Profile!$E$3+(C27*365)</f>
        <v>53937</v>
      </c>
      <c r="F27" s="83"/>
    </row>
    <row r="28" spans="2:6" x14ac:dyDescent="0.35">
      <c r="B28" s="16"/>
      <c r="C28" s="90">
        <v>24</v>
      </c>
      <c r="D28" s="92"/>
      <c r="E28" s="95">
        <f>Profile!$E$3+(C28*365)</f>
        <v>54302</v>
      </c>
      <c r="F28" s="83"/>
    </row>
    <row r="29" spans="2:6" x14ac:dyDescent="0.35">
      <c r="B29" s="16"/>
      <c r="C29" s="90">
        <v>25</v>
      </c>
      <c r="D29" s="92"/>
      <c r="E29" s="95">
        <f>Profile!$E$3+(C29*365)</f>
        <v>54667</v>
      </c>
      <c r="F29" s="83"/>
    </row>
    <row r="30" spans="2:6" x14ac:dyDescent="0.35">
      <c r="B30" s="16"/>
      <c r="C30" s="90">
        <v>26</v>
      </c>
      <c r="D30" s="92"/>
      <c r="E30" s="95">
        <f>Profile!$E$3+(C30*365)</f>
        <v>55032</v>
      </c>
      <c r="F30" s="83"/>
    </row>
    <row r="31" spans="2:6" x14ac:dyDescent="0.35">
      <c r="B31" s="16"/>
      <c r="C31" s="90">
        <v>27</v>
      </c>
      <c r="D31" s="92"/>
      <c r="E31" s="95">
        <f>Profile!$E$3+(C31*365)</f>
        <v>55397</v>
      </c>
      <c r="F31" s="83"/>
    </row>
    <row r="32" spans="2:6" x14ac:dyDescent="0.35">
      <c r="B32" s="16"/>
      <c r="C32" s="90">
        <v>28</v>
      </c>
      <c r="D32" s="92"/>
      <c r="E32" s="95">
        <f>Profile!$E$3+(C32*365)</f>
        <v>55762</v>
      </c>
      <c r="F32" s="83"/>
    </row>
    <row r="33" spans="2:6" x14ac:dyDescent="0.35">
      <c r="B33" s="16"/>
      <c r="C33" s="90">
        <v>29</v>
      </c>
      <c r="D33" s="92"/>
      <c r="E33" s="95">
        <f>Profile!$E$3+(C33*365)</f>
        <v>56127</v>
      </c>
      <c r="F33" s="83"/>
    </row>
    <row r="34" spans="2:6" x14ac:dyDescent="0.35">
      <c r="B34" s="16"/>
      <c r="C34" s="90">
        <v>30</v>
      </c>
      <c r="D34" s="92"/>
      <c r="E34" s="95">
        <f>Profile!$E$3+(C34*365)</f>
        <v>56492</v>
      </c>
      <c r="F34" s="83"/>
    </row>
    <row r="35" spans="2:6" x14ac:dyDescent="0.35">
      <c r="B35" s="16"/>
      <c r="C35" s="90">
        <v>31</v>
      </c>
      <c r="D35" s="92"/>
      <c r="E35" s="95">
        <f>Profile!$E$3+(C35*365)</f>
        <v>56857</v>
      </c>
      <c r="F35" s="83"/>
    </row>
    <row r="36" spans="2:6" x14ac:dyDescent="0.35">
      <c r="B36" s="16"/>
      <c r="C36" s="90">
        <v>32</v>
      </c>
      <c r="D36" s="92"/>
      <c r="E36" s="95">
        <f>Profile!$E$3+(C36*365)</f>
        <v>57222</v>
      </c>
      <c r="F36" s="83"/>
    </row>
    <row r="37" spans="2:6" x14ac:dyDescent="0.35">
      <c r="B37" s="16"/>
      <c r="C37" s="90">
        <v>33</v>
      </c>
      <c r="D37" s="92"/>
      <c r="E37" s="95">
        <f>Profile!$E$3+(C37*365)</f>
        <v>57587</v>
      </c>
      <c r="F37" s="83"/>
    </row>
    <row r="38" spans="2:6" x14ac:dyDescent="0.35">
      <c r="B38" s="16"/>
      <c r="C38" s="90">
        <v>34</v>
      </c>
      <c r="D38" s="92"/>
      <c r="E38" s="95">
        <f>Profile!$E$3+(C38*365)</f>
        <v>57952</v>
      </c>
      <c r="F38" s="83"/>
    </row>
    <row r="39" spans="2:6" x14ac:dyDescent="0.35">
      <c r="B39" s="16"/>
      <c r="C39" s="90">
        <v>35</v>
      </c>
      <c r="D39" s="92"/>
      <c r="E39" s="95">
        <f>Profile!$E$3+(C39*365)</f>
        <v>58317</v>
      </c>
      <c r="F39" s="83"/>
    </row>
    <row r="40" spans="2:6" ht="15" thickBot="1" x14ac:dyDescent="0.4">
      <c r="B40" s="16"/>
      <c r="C40" s="91">
        <v>36</v>
      </c>
      <c r="D40" s="93"/>
      <c r="E40" s="96">
        <f>Profile!$E$3+(C40*365)</f>
        <v>58682</v>
      </c>
      <c r="F40" s="83"/>
    </row>
    <row r="41" spans="2:6" ht="15" thickBot="1" x14ac:dyDescent="0.4">
      <c r="B41" s="19"/>
      <c r="C41" s="20"/>
      <c r="D41" s="20"/>
      <c r="E41" s="20"/>
      <c r="F41" s="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2AFE-6B6B-4E67-B169-80A907BFD1D6}">
  <dimension ref="A1:CA136"/>
  <sheetViews>
    <sheetView workbookViewId="0">
      <pane xSplit="3" topLeftCell="D1" activePane="topRight" state="frozen"/>
      <selection activeCell="A64" sqref="A64"/>
      <selection pane="topRight" activeCell="A30" sqref="A30:XFD30"/>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7.9062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Profile!E13</f>
        <v>0</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113">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s="7" t="s">
        <v>77</v>
      </c>
      <c r="H17" s="7"/>
      <c r="I17" s="7"/>
      <c r="J17" s="7"/>
      <c r="K17" s="7"/>
      <c r="L17" s="7"/>
      <c r="M17" s="7"/>
      <c r="N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40">
        <v>0.09</v>
      </c>
      <c r="D23" s="79" t="s">
        <v>37</v>
      </c>
      <c r="E23" s="4"/>
    </row>
    <row r="24" spans="1:15" x14ac:dyDescent="0.35">
      <c r="A24" t="s">
        <v>38</v>
      </c>
      <c r="C24" s="40">
        <v>0.04</v>
      </c>
      <c r="D24" s="2" t="s">
        <v>39</v>
      </c>
      <c r="E24" s="4"/>
    </row>
    <row r="25" spans="1:15" ht="15" thickBot="1" x14ac:dyDescent="0.4">
      <c r="A25" t="s">
        <v>40</v>
      </c>
      <c r="C25" s="120">
        <v>0.03</v>
      </c>
      <c r="D25" t="s">
        <v>41</v>
      </c>
      <c r="E25" s="4"/>
    </row>
    <row r="26" spans="1:15" ht="15" thickBot="1" x14ac:dyDescent="0.4">
      <c r="A26" t="s">
        <v>85</v>
      </c>
      <c r="C26" s="130">
        <f>C9/2</f>
        <v>0</v>
      </c>
      <c r="D26"/>
      <c r="E26" s="4"/>
    </row>
    <row r="27" spans="1:15" x14ac:dyDescent="0.35">
      <c r="A27" t="s">
        <v>42</v>
      </c>
      <c r="C27" s="129">
        <f>FV(C22/12,(C17-C5)*12,C21,C20,1)*-1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ht="15" thickBot="1" x14ac:dyDescent="0.4">
      <c r="A31" t="s">
        <v>46</v>
      </c>
      <c r="C31" s="123" t="e">
        <f>PMT(C23/12, (C17-C5)*12, 0, -(C29-FV(C23/12,(C17-C5)*12,0,-C20,1)))</f>
        <v>#NUM!</v>
      </c>
      <c r="D31" s="6"/>
      <c r="E31" s="8"/>
    </row>
    <row r="32" spans="1:15" ht="15" thickBot="1" x14ac:dyDescent="0.4">
      <c r="A32" t="s">
        <v>74</v>
      </c>
      <c r="C32" s="125"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99" si="0">IF($C$5&lt;=B36,$B36-$C$5,"")</f>
        <v>0</v>
      </c>
      <c r="D36" s="17">
        <f>IF(AND($C$5&lt;=B36, B36&lt;=$C$17), B36-$C$5, "")</f>
        <v>0</v>
      </c>
      <c r="E36" s="17">
        <f t="shared" ref="E36:E99" si="1">IF(AND($C$17&lt;=B36, B36&lt;=$C$18), B36-$C$17, "")</f>
        <v>0</v>
      </c>
      <c r="F36" s="26">
        <f t="shared" ref="F36:F99" si="2">IF(B36&gt;=$C$5, $C$8-C36, "")</f>
        <v>1</v>
      </c>
      <c r="G36" s="18">
        <f t="shared" ref="G36:G99" si="3">IF(B36&gt;=$C$17, B36-$C$17, "")</f>
        <v>0</v>
      </c>
      <c r="H36" s="11">
        <f t="shared" ref="H36:H99"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43">
        <f>IF(B36&gt;=$C$5,I36+L36+O36+R36,"")</f>
        <v>0</v>
      </c>
      <c r="T36" s="5" t="e">
        <f>IF(AND($C$5&lt;=B36,B36&lt;= $C$17), FV($C$23/12,12*C36,$C$32,$C$20,0)*-1,0)</f>
        <v>#NUM!</v>
      </c>
      <c r="V36" s="100" t="e">
        <f>Y35*$C$24</f>
        <v>#VALUE!</v>
      </c>
      <c r="W36" s="101" t="e">
        <f t="shared" ref="W36:W100" si="9">Y35+V36</f>
        <v>#VALUE!</v>
      </c>
      <c r="X36" s="5">
        <f t="shared" ref="X36:X99" si="10">IF($B36&gt;$C$17,$C$28*((1+$C$25)^$E36),0)</f>
        <v>0</v>
      </c>
      <c r="Z36" s="5" t="e">
        <f t="shared" ref="Z36:Z99" si="11">T36+Y36</f>
        <v>#NUM!</v>
      </c>
      <c r="AA36" s="70" t="e">
        <f>IF(Z36&gt;0,Z36,"")</f>
        <v>#NUM!</v>
      </c>
      <c r="AB36" s="45">
        <v>0</v>
      </c>
      <c r="AC36" s="85">
        <f>IF(AND($C$5&lt;=B36, B36&lt;=$C$17), FV($C$22/12,12*D36,$C$21,$C$20,0)*-1,0)</f>
        <v>0</v>
      </c>
      <c r="AE36" s="101" t="e">
        <f t="shared" ref="AE36:AE99" si="12">AH35*$C$22</f>
        <v>#VALUE!</v>
      </c>
      <c r="AF36" s="101" t="e">
        <f t="shared" ref="AF36:AF99" si="13">AH35+AE36</f>
        <v>#VALUE!</v>
      </c>
      <c r="AG36" s="5">
        <f t="shared" ref="AG36:AG99" si="14">IF($B36&gt;$C$17,$C$28*((1+$C$25)^$G36),0)</f>
        <v>0</v>
      </c>
      <c r="AI36" s="5">
        <f>AC36+AH36</f>
        <v>0</v>
      </c>
      <c r="AJ36" s="104"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5">IF(B37&gt;=$C$5,I37+L37+O37+R37,"")</f>
        <v>0</v>
      </c>
      <c r="T37" s="5">
        <f>IF(AND($C$5&lt;=B37,B37&lt;= $C$17), FV($C$23/12,12*C37,$C$32,$C$20,0)*-1,0)</f>
        <v>0</v>
      </c>
      <c r="V37" s="5">
        <f>Y36*$C$24</f>
        <v>0</v>
      </c>
      <c r="W37" s="5">
        <f t="shared" si="9"/>
        <v>0</v>
      </c>
      <c r="X37" s="5" t="e">
        <f t="shared" si="10"/>
        <v>#VALUE!</v>
      </c>
      <c r="Z37" s="5">
        <f t="shared" si="11"/>
        <v>0</v>
      </c>
      <c r="AA37" s="70" t="str">
        <f t="shared" ref="AA37:AA100" si="16">IF(Z37&gt;0,Z37,"")</f>
        <v/>
      </c>
      <c r="AB37" s="45">
        <v>0</v>
      </c>
      <c r="AC37" s="32">
        <f>IF(AND($C$5&lt;=B37, B37&lt;=$C$17), FV($C$22/12,12*D37,$C$21,$C$20,0)*-1,0)</f>
        <v>0</v>
      </c>
      <c r="AE37" s="5">
        <f t="shared" si="12"/>
        <v>0</v>
      </c>
      <c r="AF37" s="5">
        <f t="shared" si="13"/>
        <v>0</v>
      </c>
      <c r="AG37" s="5">
        <f t="shared" si="14"/>
        <v>0</v>
      </c>
      <c r="AI37" s="5">
        <f t="shared" ref="AI37:AI100" si="17">AC37+AH37</f>
        <v>0</v>
      </c>
      <c r="AJ37" s="105" t="str">
        <f t="shared" ref="AJ37:AJ100" si="18">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5"/>
        <v>0</v>
      </c>
      <c r="T38" s="5">
        <f>IF(AND($C$5&lt;=B38,B38&lt;= $C$17), FV($C$23/12,12*C38,$C$32,$C$20,0)*-1,0)</f>
        <v>0</v>
      </c>
      <c r="V38" s="5">
        <f t="shared" ref="V38:V101" si="19">Y37*$C$24</f>
        <v>0</v>
      </c>
      <c r="W38" s="5">
        <f t="shared" si="9"/>
        <v>0</v>
      </c>
      <c r="X38" s="5" t="e">
        <f t="shared" si="10"/>
        <v>#VALUE!</v>
      </c>
      <c r="Z38" s="5">
        <f t="shared" si="11"/>
        <v>0</v>
      </c>
      <c r="AA38" s="70" t="str">
        <f t="shared" si="16"/>
        <v/>
      </c>
      <c r="AB38" s="45">
        <v>0</v>
      </c>
      <c r="AC38" s="32">
        <f>IF(AND($C$5&lt;=B38, B38&lt;=$C$17), FV($C$22/12,12*D38,$C$21,$C$20,0)*-1,0)</f>
        <v>0</v>
      </c>
      <c r="AE38" s="5">
        <f t="shared" si="12"/>
        <v>0</v>
      </c>
      <c r="AF38" s="5">
        <f t="shared" si="13"/>
        <v>0</v>
      </c>
      <c r="AG38" s="5">
        <f t="shared" si="14"/>
        <v>0</v>
      </c>
      <c r="AI38" s="5">
        <f t="shared" si="17"/>
        <v>0</v>
      </c>
      <c r="AJ38" s="105" t="str">
        <f t="shared" si="18"/>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5"/>
        <v>0</v>
      </c>
      <c r="T39" s="5">
        <f>IF(AND($C$5&lt;=B39,B39&lt;= $C$17), FV($C$23/12,12*C39,$C$32,$C$20,0)*-1,0)</f>
        <v>0</v>
      </c>
      <c r="V39" s="5">
        <f t="shared" si="19"/>
        <v>0</v>
      </c>
      <c r="W39" s="5">
        <f t="shared" si="9"/>
        <v>0</v>
      </c>
      <c r="X39" s="5" t="e">
        <f t="shared" si="10"/>
        <v>#VALUE!</v>
      </c>
      <c r="Z39" s="5">
        <f t="shared" si="11"/>
        <v>0</v>
      </c>
      <c r="AA39" s="70" t="str">
        <f t="shared" si="16"/>
        <v/>
      </c>
      <c r="AB39" s="45">
        <v>0</v>
      </c>
      <c r="AC39" s="32">
        <f>IF(AND($C$5&lt;=B39, B39&lt;=$C$17), FV($C$22/12,12*D39,$C$21,$C$20,0)*-1,0)</f>
        <v>0</v>
      </c>
      <c r="AE39" s="5">
        <f t="shared" si="12"/>
        <v>0</v>
      </c>
      <c r="AF39" s="5">
        <f t="shared" si="13"/>
        <v>0</v>
      </c>
      <c r="AG39" s="5">
        <f t="shared" si="14"/>
        <v>0</v>
      </c>
      <c r="AI39" s="5">
        <f t="shared" si="17"/>
        <v>0</v>
      </c>
      <c r="AJ39" s="105" t="str">
        <f t="shared" si="18"/>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5"/>
        <v>0</v>
      </c>
      <c r="T40" s="5">
        <f>IF(AND($C$5&lt;=B40,B40&lt;= $C$17), FV($C$23/12,12*C40,$C$32,$C$20,0)*-1,0)</f>
        <v>0</v>
      </c>
      <c r="V40" s="5">
        <f t="shared" si="19"/>
        <v>0</v>
      </c>
      <c r="W40" s="5">
        <f t="shared" si="9"/>
        <v>0</v>
      </c>
      <c r="X40" s="5" t="e">
        <f t="shared" si="10"/>
        <v>#VALUE!</v>
      </c>
      <c r="Z40" s="5">
        <f t="shared" si="11"/>
        <v>0</v>
      </c>
      <c r="AA40" s="70" t="str">
        <f t="shared" si="16"/>
        <v/>
      </c>
      <c r="AB40" s="45">
        <v>0</v>
      </c>
      <c r="AC40" s="32">
        <f>IF(AND($C$5&lt;=B40, B40&lt;=$C$17), FV($C$22/12,12*D40,$C$21,$C$20,0)*-1,0)</f>
        <v>0</v>
      </c>
      <c r="AE40" s="5">
        <f t="shared" si="12"/>
        <v>0</v>
      </c>
      <c r="AF40" s="5">
        <f t="shared" si="13"/>
        <v>0</v>
      </c>
      <c r="AG40" s="5">
        <f t="shared" si="14"/>
        <v>0</v>
      </c>
      <c r="AI40" s="5">
        <f t="shared" si="17"/>
        <v>0</v>
      </c>
      <c r="AJ40" s="105" t="str">
        <f t="shared" si="18"/>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5"/>
        <v>0</v>
      </c>
      <c r="T41" s="5">
        <f>IF(AND($C$5&lt;=B41,B41&lt;= $C$17), FV($C$23/12,12*C41,$C$32,$C$20,0)*-1,0)</f>
        <v>0</v>
      </c>
      <c r="V41" s="5">
        <f t="shared" si="19"/>
        <v>0</v>
      </c>
      <c r="W41" s="5">
        <f t="shared" si="9"/>
        <v>0</v>
      </c>
      <c r="X41" s="5" t="e">
        <f t="shared" si="10"/>
        <v>#VALUE!</v>
      </c>
      <c r="Z41" s="5">
        <f t="shared" si="11"/>
        <v>0</v>
      </c>
      <c r="AA41" s="70" t="str">
        <f t="shared" si="16"/>
        <v/>
      </c>
      <c r="AB41" s="45">
        <v>0</v>
      </c>
      <c r="AC41" s="32">
        <f>IF(AND($C$5&lt;=B41, B41&lt;=$C$17), FV($C$22/12,12*D41,$C$21,$C$20,0)*-1,0)</f>
        <v>0</v>
      </c>
      <c r="AE41" s="5">
        <f t="shared" si="12"/>
        <v>0</v>
      </c>
      <c r="AF41" s="5">
        <f t="shared" si="13"/>
        <v>0</v>
      </c>
      <c r="AG41" s="5">
        <f t="shared" si="14"/>
        <v>0</v>
      </c>
      <c r="AI41" s="5">
        <f t="shared" si="17"/>
        <v>0</v>
      </c>
      <c r="AJ41" s="105" t="str">
        <f t="shared" si="18"/>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5"/>
        <v>0</v>
      </c>
      <c r="T42" s="5">
        <f>IF(AND($C$5&lt;=B42,B42&lt;= $C$17), FV($C$23/12,12*C42,$C$32,$C$20,0)*-1,0)</f>
        <v>0</v>
      </c>
      <c r="V42" s="5">
        <f t="shared" si="19"/>
        <v>0</v>
      </c>
      <c r="W42" s="5">
        <f t="shared" si="9"/>
        <v>0</v>
      </c>
      <c r="X42" s="5" t="e">
        <f t="shared" si="10"/>
        <v>#VALUE!</v>
      </c>
      <c r="Z42" s="5">
        <f t="shared" si="11"/>
        <v>0</v>
      </c>
      <c r="AA42" s="70" t="str">
        <f t="shared" si="16"/>
        <v/>
      </c>
      <c r="AB42" s="45">
        <v>0</v>
      </c>
      <c r="AC42" s="32">
        <f>IF(AND($C$5&lt;=B42, B42&lt;=$C$17), FV($C$22/12,12*D42,$C$21,$C$20,0)*-1,0)</f>
        <v>0</v>
      </c>
      <c r="AE42" s="5">
        <f t="shared" si="12"/>
        <v>0</v>
      </c>
      <c r="AF42" s="5">
        <f t="shared" si="13"/>
        <v>0</v>
      </c>
      <c r="AG42" s="5">
        <f t="shared" si="14"/>
        <v>0</v>
      </c>
      <c r="AI42" s="5">
        <f t="shared" si="17"/>
        <v>0</v>
      </c>
      <c r="AJ42" s="105" t="str">
        <f t="shared" si="18"/>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5"/>
        <v>0</v>
      </c>
      <c r="T43" s="5">
        <f>IF(AND($C$5&lt;=B43,B43&lt;= $C$17), FV($C$23/12,12*C43,$C$32,$C$20,0)*-1,0)</f>
        <v>0</v>
      </c>
      <c r="V43" s="5">
        <f t="shared" si="19"/>
        <v>0</v>
      </c>
      <c r="W43" s="5">
        <f t="shared" si="9"/>
        <v>0</v>
      </c>
      <c r="X43" s="5" t="e">
        <f t="shared" si="10"/>
        <v>#VALUE!</v>
      </c>
      <c r="Z43" s="5">
        <f t="shared" si="11"/>
        <v>0</v>
      </c>
      <c r="AA43" s="70" t="str">
        <f t="shared" si="16"/>
        <v/>
      </c>
      <c r="AB43" s="45">
        <v>0</v>
      </c>
      <c r="AC43" s="32">
        <f>IF(AND($C$5&lt;=B43, B43&lt;=$C$17), FV($C$22/12,12*D43,$C$21,$C$20,0)*-1,0)</f>
        <v>0</v>
      </c>
      <c r="AE43" s="5">
        <f t="shared" si="12"/>
        <v>0</v>
      </c>
      <c r="AF43" s="5">
        <f t="shared" si="13"/>
        <v>0</v>
      </c>
      <c r="AG43" s="5">
        <f t="shared" si="14"/>
        <v>0</v>
      </c>
      <c r="AI43" s="5">
        <f t="shared" si="17"/>
        <v>0</v>
      </c>
      <c r="AJ43" s="105" t="str">
        <f t="shared" si="18"/>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5"/>
        <v>0</v>
      </c>
      <c r="T44" s="5">
        <f>IF(AND($C$5&lt;=B44,B44&lt;= $C$17), FV($C$23/12,12*C44,$C$32,$C$20,0)*-1,0)</f>
        <v>0</v>
      </c>
      <c r="V44" s="5">
        <f t="shared" si="19"/>
        <v>0</v>
      </c>
      <c r="W44" s="5">
        <f t="shared" si="9"/>
        <v>0</v>
      </c>
      <c r="X44" s="5" t="e">
        <f t="shared" si="10"/>
        <v>#VALUE!</v>
      </c>
      <c r="Z44" s="5">
        <f t="shared" si="11"/>
        <v>0</v>
      </c>
      <c r="AA44" s="70" t="str">
        <f t="shared" si="16"/>
        <v/>
      </c>
      <c r="AB44" s="45">
        <v>0</v>
      </c>
      <c r="AC44" s="32">
        <f>IF(AND($C$5&lt;=B44, B44&lt;=$C$17), FV($C$22/12,12*D44,$C$21,$C$20,0)*-1,0)</f>
        <v>0</v>
      </c>
      <c r="AE44" s="5">
        <f t="shared" si="12"/>
        <v>0</v>
      </c>
      <c r="AF44" s="5">
        <f t="shared" si="13"/>
        <v>0</v>
      </c>
      <c r="AG44" s="5">
        <f t="shared" si="14"/>
        <v>0</v>
      </c>
      <c r="AI44" s="5">
        <f t="shared" si="17"/>
        <v>0</v>
      </c>
      <c r="AJ44" s="105" t="str">
        <f t="shared" si="18"/>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5"/>
        <v>0</v>
      </c>
      <c r="T45" s="5">
        <f>IF(AND($C$5&lt;=B45,B45&lt;= $C$17), FV($C$23/12,12*C45,$C$32,$C$20,0)*-1,0)</f>
        <v>0</v>
      </c>
      <c r="V45" s="5">
        <f t="shared" si="19"/>
        <v>0</v>
      </c>
      <c r="W45" s="5">
        <f t="shared" si="9"/>
        <v>0</v>
      </c>
      <c r="X45" s="5" t="e">
        <f t="shared" si="10"/>
        <v>#VALUE!</v>
      </c>
      <c r="Z45" s="5">
        <f t="shared" si="11"/>
        <v>0</v>
      </c>
      <c r="AA45" s="70" t="str">
        <f t="shared" si="16"/>
        <v/>
      </c>
      <c r="AB45" s="45">
        <v>0</v>
      </c>
      <c r="AC45" s="32">
        <f>IF(AND($C$5&lt;=B45, B45&lt;=$C$17), FV($C$22/12,12*D45,$C$21,$C$20,0)*-1,0)</f>
        <v>0</v>
      </c>
      <c r="AE45" s="5">
        <f t="shared" si="12"/>
        <v>0</v>
      </c>
      <c r="AF45" s="5">
        <f t="shared" si="13"/>
        <v>0</v>
      </c>
      <c r="AG45" s="5">
        <f t="shared" si="14"/>
        <v>0</v>
      </c>
      <c r="AI45" s="5">
        <f t="shared" si="17"/>
        <v>0</v>
      </c>
      <c r="AJ45" s="105" t="str">
        <f t="shared" si="18"/>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5"/>
        <v>0</v>
      </c>
      <c r="T46" s="5">
        <f>IF(AND($C$5&lt;=B46,B46&lt;= $C$17), FV($C$23/12,12*C46,$C$32,$C$20,0)*-1,0)</f>
        <v>0</v>
      </c>
      <c r="V46" s="5">
        <f t="shared" si="19"/>
        <v>0</v>
      </c>
      <c r="W46" s="5">
        <f t="shared" si="9"/>
        <v>0</v>
      </c>
      <c r="X46" s="5" t="e">
        <f t="shared" si="10"/>
        <v>#VALUE!</v>
      </c>
      <c r="Z46" s="5">
        <f t="shared" si="11"/>
        <v>0</v>
      </c>
      <c r="AA46" s="70" t="str">
        <f t="shared" si="16"/>
        <v/>
      </c>
      <c r="AB46" s="45">
        <v>0</v>
      </c>
      <c r="AC46" s="32">
        <f>IF(AND($C$5&lt;=B46, B46&lt;=$C$17), FV($C$22/12,12*D46,$C$21,$C$20,0)*-1,0)</f>
        <v>0</v>
      </c>
      <c r="AE46" s="5">
        <f t="shared" si="12"/>
        <v>0</v>
      </c>
      <c r="AF46" s="5">
        <f t="shared" si="13"/>
        <v>0</v>
      </c>
      <c r="AG46" s="5">
        <f t="shared" si="14"/>
        <v>0</v>
      </c>
      <c r="AI46" s="5">
        <f t="shared" si="17"/>
        <v>0</v>
      </c>
      <c r="AJ46" s="105" t="str">
        <f t="shared" si="18"/>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5"/>
        <v>0</v>
      </c>
      <c r="T47" s="5">
        <f>IF(AND($C$5&lt;=B47,B47&lt;= $C$17), FV($C$23/12,12*C47,$C$32,$C$20,0)*-1,0)</f>
        <v>0</v>
      </c>
      <c r="V47" s="5">
        <f t="shared" si="19"/>
        <v>0</v>
      </c>
      <c r="W47" s="5">
        <f t="shared" si="9"/>
        <v>0</v>
      </c>
      <c r="X47" s="5" t="e">
        <f t="shared" si="10"/>
        <v>#VALUE!</v>
      </c>
      <c r="Z47" s="5">
        <f t="shared" si="11"/>
        <v>0</v>
      </c>
      <c r="AA47" s="70" t="str">
        <f t="shared" si="16"/>
        <v/>
      </c>
      <c r="AB47" s="45">
        <v>0</v>
      </c>
      <c r="AC47" s="32">
        <f>IF(AND($C$5&lt;=B47, B47&lt;=$C$17), FV($C$22/12,12*D47,$C$21,$C$20,0)*-1,0)</f>
        <v>0</v>
      </c>
      <c r="AE47" s="5">
        <f t="shared" si="12"/>
        <v>0</v>
      </c>
      <c r="AF47" s="5">
        <f t="shared" si="13"/>
        <v>0</v>
      </c>
      <c r="AG47" s="5">
        <f t="shared" si="14"/>
        <v>0</v>
      </c>
      <c r="AI47" s="5">
        <f t="shared" si="17"/>
        <v>0</v>
      </c>
      <c r="AJ47" s="105" t="str">
        <f t="shared" si="18"/>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5"/>
        <v>0</v>
      </c>
      <c r="T48" s="5">
        <f>IF(AND($C$5&lt;=B48,B48&lt;= $C$17), FV($C$23/12,12*C48,$C$32,$C$20,0)*-1,0)</f>
        <v>0</v>
      </c>
      <c r="V48" s="5">
        <f t="shared" si="19"/>
        <v>0</v>
      </c>
      <c r="W48" s="5">
        <f t="shared" si="9"/>
        <v>0</v>
      </c>
      <c r="X48" s="5" t="e">
        <f t="shared" si="10"/>
        <v>#VALUE!</v>
      </c>
      <c r="Z48" s="5">
        <f t="shared" si="11"/>
        <v>0</v>
      </c>
      <c r="AA48" s="70" t="str">
        <f t="shared" si="16"/>
        <v/>
      </c>
      <c r="AB48" s="45">
        <v>0</v>
      </c>
      <c r="AC48" s="32">
        <f>IF(AND($C$5&lt;=B48, B48&lt;=$C$17), FV($C$22/12,12*D48,$C$21,$C$20,0)*-1,0)</f>
        <v>0</v>
      </c>
      <c r="AE48" s="5">
        <f t="shared" si="12"/>
        <v>0</v>
      </c>
      <c r="AF48" s="5">
        <f t="shared" si="13"/>
        <v>0</v>
      </c>
      <c r="AG48" s="5">
        <f t="shared" si="14"/>
        <v>0</v>
      </c>
      <c r="AI48" s="5">
        <f t="shared" si="17"/>
        <v>0</v>
      </c>
      <c r="AJ48" s="105" t="str">
        <f t="shared" si="18"/>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5"/>
        <v>0</v>
      </c>
      <c r="T49" s="5">
        <f>IF(AND($C$5&lt;=B49,B49&lt;= $C$17), FV($C$23/12,12*C49,$C$32,$C$20,0)*-1,0)</f>
        <v>0</v>
      </c>
      <c r="V49" s="5">
        <f t="shared" si="19"/>
        <v>0</v>
      </c>
      <c r="W49" s="5">
        <f t="shared" si="9"/>
        <v>0</v>
      </c>
      <c r="X49" s="5" t="e">
        <f t="shared" si="10"/>
        <v>#VALUE!</v>
      </c>
      <c r="Z49" s="5">
        <f t="shared" si="11"/>
        <v>0</v>
      </c>
      <c r="AA49" s="70" t="str">
        <f t="shared" si="16"/>
        <v/>
      </c>
      <c r="AB49" s="45">
        <v>0</v>
      </c>
      <c r="AC49" s="32">
        <f>IF(AND($C$5&lt;=B49, B49&lt;=$C$17), FV($C$22/12,12*D49,$C$21,$C$20,0)*-1,0)</f>
        <v>0</v>
      </c>
      <c r="AE49" s="5">
        <f t="shared" si="12"/>
        <v>0</v>
      </c>
      <c r="AF49" s="5">
        <f t="shared" si="13"/>
        <v>0</v>
      </c>
      <c r="AG49" s="5">
        <f t="shared" si="14"/>
        <v>0</v>
      </c>
      <c r="AI49" s="5">
        <f t="shared" si="17"/>
        <v>0</v>
      </c>
      <c r="AJ49" s="105" t="str">
        <f t="shared" si="18"/>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5"/>
        <v>0</v>
      </c>
      <c r="T50" s="5">
        <f>IF(AND($C$5&lt;=B50,B50&lt;= $C$17), FV($C$23/12,12*C50,$C$32,$C$20,0)*-1,0)</f>
        <v>0</v>
      </c>
      <c r="V50" s="5">
        <f t="shared" si="19"/>
        <v>0</v>
      </c>
      <c r="W50" s="5">
        <f t="shared" si="9"/>
        <v>0</v>
      </c>
      <c r="X50" s="5" t="e">
        <f t="shared" si="10"/>
        <v>#VALUE!</v>
      </c>
      <c r="Z50" s="5">
        <f t="shared" si="11"/>
        <v>0</v>
      </c>
      <c r="AA50" s="70" t="str">
        <f t="shared" si="16"/>
        <v/>
      </c>
      <c r="AB50" s="45">
        <v>0</v>
      </c>
      <c r="AC50" s="32">
        <f>IF(AND($C$5&lt;=B50, B50&lt;=$C$17), FV($C$22/12,12*D50,$C$21,$C$20,0)*-1,0)</f>
        <v>0</v>
      </c>
      <c r="AE50" s="5">
        <f t="shared" si="12"/>
        <v>0</v>
      </c>
      <c r="AF50" s="5">
        <f t="shared" si="13"/>
        <v>0</v>
      </c>
      <c r="AG50" s="5">
        <f t="shared" si="14"/>
        <v>0</v>
      </c>
      <c r="AI50" s="5">
        <f t="shared" si="17"/>
        <v>0</v>
      </c>
      <c r="AJ50" s="105" t="str">
        <f t="shared" si="18"/>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5"/>
        <v>0</v>
      </c>
      <c r="T51" s="5">
        <f>IF(AND($C$5&lt;=B51,B51&lt;= $C$17), FV($C$23/12,12*C51,$C$32,$C$20,0)*-1,0)</f>
        <v>0</v>
      </c>
      <c r="V51" s="5">
        <f t="shared" si="19"/>
        <v>0</v>
      </c>
      <c r="W51" s="5">
        <f t="shared" si="9"/>
        <v>0</v>
      </c>
      <c r="X51" s="5" t="e">
        <f t="shared" si="10"/>
        <v>#VALUE!</v>
      </c>
      <c r="Z51" s="5">
        <f t="shared" si="11"/>
        <v>0</v>
      </c>
      <c r="AA51" s="70" t="str">
        <f t="shared" si="16"/>
        <v/>
      </c>
      <c r="AB51" s="45">
        <v>0</v>
      </c>
      <c r="AC51" s="32">
        <f>IF(AND($C$5&lt;=B51, B51&lt;=$C$17), FV($C$22/12,12*D51,$C$21,$C$20,0)*-1,0)</f>
        <v>0</v>
      </c>
      <c r="AE51" s="5">
        <f t="shared" si="12"/>
        <v>0</v>
      </c>
      <c r="AF51" s="5">
        <f t="shared" si="13"/>
        <v>0</v>
      </c>
      <c r="AG51" s="5">
        <f t="shared" si="14"/>
        <v>0</v>
      </c>
      <c r="AI51" s="5">
        <f t="shared" si="17"/>
        <v>0</v>
      </c>
      <c r="AJ51" s="105" t="str">
        <f t="shared" si="18"/>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5"/>
        <v>0</v>
      </c>
      <c r="T52" s="5">
        <f>IF(AND($C$5&lt;=B52,B52&lt;= $C$17), FV($C$23/12,12*C52,$C$32,$C$20,0)*-1,0)</f>
        <v>0</v>
      </c>
      <c r="V52" s="5">
        <f t="shared" si="19"/>
        <v>0</v>
      </c>
      <c r="W52" s="5">
        <f t="shared" si="9"/>
        <v>0</v>
      </c>
      <c r="X52" s="5" t="e">
        <f t="shared" si="10"/>
        <v>#VALUE!</v>
      </c>
      <c r="Z52" s="5">
        <f t="shared" si="11"/>
        <v>0</v>
      </c>
      <c r="AA52" s="70" t="str">
        <f t="shared" si="16"/>
        <v/>
      </c>
      <c r="AB52" s="45">
        <v>0</v>
      </c>
      <c r="AC52" s="32">
        <f>IF(AND($C$5&lt;=B52, B52&lt;=$C$17), FV($C$22/12,12*D52,$C$21,$C$20,0)*-1,0)</f>
        <v>0</v>
      </c>
      <c r="AE52" s="5">
        <f t="shared" si="12"/>
        <v>0</v>
      </c>
      <c r="AF52" s="5">
        <f t="shared" si="13"/>
        <v>0</v>
      </c>
      <c r="AG52" s="5">
        <f t="shared" si="14"/>
        <v>0</v>
      </c>
      <c r="AI52" s="5">
        <f t="shared" si="17"/>
        <v>0</v>
      </c>
      <c r="AJ52" s="105" t="str">
        <f t="shared" si="18"/>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5"/>
        <v>0</v>
      </c>
      <c r="T53" s="5">
        <f>IF(AND($C$5&lt;=B53,B53&lt;= $C$17), FV($C$23/12,12*C53,$C$32,$C$20,0)*-1,0)</f>
        <v>0</v>
      </c>
      <c r="V53" s="5">
        <f t="shared" si="19"/>
        <v>0</v>
      </c>
      <c r="W53" s="5">
        <f t="shared" si="9"/>
        <v>0</v>
      </c>
      <c r="X53" s="5" t="e">
        <f t="shared" si="10"/>
        <v>#VALUE!</v>
      </c>
      <c r="Z53" s="5">
        <f t="shared" si="11"/>
        <v>0</v>
      </c>
      <c r="AA53" s="70" t="str">
        <f t="shared" si="16"/>
        <v/>
      </c>
      <c r="AB53" s="45">
        <v>0</v>
      </c>
      <c r="AC53" s="32">
        <f>IF(AND($C$5&lt;=B53, B53&lt;=$C$17), FV($C$22/12,12*D53,$C$21,$C$20,0)*-1,0)</f>
        <v>0</v>
      </c>
      <c r="AE53" s="5">
        <f t="shared" si="12"/>
        <v>0</v>
      </c>
      <c r="AF53" s="5">
        <f t="shared" si="13"/>
        <v>0</v>
      </c>
      <c r="AG53" s="5">
        <f t="shared" si="14"/>
        <v>0</v>
      </c>
      <c r="AI53" s="5">
        <f t="shared" si="17"/>
        <v>0</v>
      </c>
      <c r="AJ53" s="105" t="str">
        <f t="shared" si="18"/>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5"/>
        <v>0</v>
      </c>
      <c r="T54" s="5">
        <f>IF(AND($C$5&lt;=B54,B54&lt;= $C$17), FV($C$23/12,12*C54,$C$32,$C$20,0)*-1,0)</f>
        <v>0</v>
      </c>
      <c r="V54" s="5">
        <f t="shared" si="19"/>
        <v>0</v>
      </c>
      <c r="W54" s="5">
        <f t="shared" si="9"/>
        <v>0</v>
      </c>
      <c r="X54" s="5" t="e">
        <f t="shared" si="10"/>
        <v>#VALUE!</v>
      </c>
      <c r="Z54" s="5">
        <f t="shared" si="11"/>
        <v>0</v>
      </c>
      <c r="AA54" s="70" t="str">
        <f t="shared" si="16"/>
        <v/>
      </c>
      <c r="AB54" s="45">
        <v>0</v>
      </c>
      <c r="AC54" s="32">
        <f>IF(AND($C$5&lt;=B54, B54&lt;=$C$17), FV($C$22/12,12*D54,$C$21,$C$20,0)*-1,0)</f>
        <v>0</v>
      </c>
      <c r="AE54" s="5">
        <f t="shared" si="12"/>
        <v>0</v>
      </c>
      <c r="AF54" s="5">
        <f t="shared" si="13"/>
        <v>0</v>
      </c>
      <c r="AG54" s="5">
        <f t="shared" si="14"/>
        <v>0</v>
      </c>
      <c r="AI54" s="5">
        <f t="shared" si="17"/>
        <v>0</v>
      </c>
      <c r="AJ54" s="105" t="str">
        <f t="shared" si="18"/>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5"/>
        <v>0</v>
      </c>
      <c r="T55" s="5">
        <f>IF(AND($C$5&lt;=B55,B55&lt;= $C$17), FV($C$23/12,12*C55,$C$32,$C$20,0)*-1,0)</f>
        <v>0</v>
      </c>
      <c r="V55" s="5">
        <f t="shared" si="19"/>
        <v>0</v>
      </c>
      <c r="W55" s="5">
        <f t="shared" si="9"/>
        <v>0</v>
      </c>
      <c r="X55" s="5" t="e">
        <f t="shared" si="10"/>
        <v>#VALUE!</v>
      </c>
      <c r="Z55" s="5">
        <f t="shared" si="11"/>
        <v>0</v>
      </c>
      <c r="AA55" s="70" t="str">
        <f t="shared" si="16"/>
        <v/>
      </c>
      <c r="AB55" s="45">
        <v>0</v>
      </c>
      <c r="AC55" s="32">
        <f>IF(AND($C$5&lt;=B55, B55&lt;=$C$17), FV($C$22/12,12*D55,$C$21,$C$20,0)*-1,0)</f>
        <v>0</v>
      </c>
      <c r="AE55" s="5">
        <f t="shared" si="12"/>
        <v>0</v>
      </c>
      <c r="AF55" s="5">
        <f t="shared" si="13"/>
        <v>0</v>
      </c>
      <c r="AG55" s="5">
        <f t="shared" si="14"/>
        <v>0</v>
      </c>
      <c r="AI55" s="5">
        <f t="shared" si="17"/>
        <v>0</v>
      </c>
      <c r="AJ55" s="105" t="str">
        <f t="shared" si="18"/>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5"/>
        <v>0</v>
      </c>
      <c r="T56" s="5">
        <f>IF(AND($C$5&lt;=B56,B56&lt;= $C$17), FV($C$23/12,12*C56,$C$32,$C$20,0)*-1,0)</f>
        <v>0</v>
      </c>
      <c r="V56" s="5">
        <f t="shared" si="19"/>
        <v>0</v>
      </c>
      <c r="W56" s="5">
        <f t="shared" si="9"/>
        <v>0</v>
      </c>
      <c r="X56" s="5" t="e">
        <f t="shared" si="10"/>
        <v>#VALUE!</v>
      </c>
      <c r="Z56" s="5">
        <f t="shared" si="11"/>
        <v>0</v>
      </c>
      <c r="AA56" s="70" t="str">
        <f t="shared" si="16"/>
        <v/>
      </c>
      <c r="AB56" s="45">
        <v>0</v>
      </c>
      <c r="AC56" s="32">
        <f>IF(AND($C$5&lt;=B56, B56&lt;=$C$17), FV($C$22/12,12*D56,$C$21,$C$20,0)*-1,0)</f>
        <v>0</v>
      </c>
      <c r="AE56" s="5">
        <f t="shared" si="12"/>
        <v>0</v>
      </c>
      <c r="AF56" s="5">
        <f t="shared" si="13"/>
        <v>0</v>
      </c>
      <c r="AG56" s="5">
        <f t="shared" si="14"/>
        <v>0</v>
      </c>
      <c r="AI56" s="5">
        <f t="shared" si="17"/>
        <v>0</v>
      </c>
      <c r="AJ56" s="105" t="str">
        <f t="shared" si="18"/>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5"/>
        <v>0</v>
      </c>
      <c r="T57" s="5">
        <f>IF(AND($C$5&lt;=B57,B57&lt;= $C$17), FV($C$23/12,12*C57,$C$32,$C$20,0)*-1,0)</f>
        <v>0</v>
      </c>
      <c r="V57" s="5">
        <f t="shared" si="19"/>
        <v>0</v>
      </c>
      <c r="W57" s="5">
        <f t="shared" si="9"/>
        <v>0</v>
      </c>
      <c r="X57" s="5" t="e">
        <f t="shared" si="10"/>
        <v>#VALUE!</v>
      </c>
      <c r="Z57" s="5">
        <f t="shared" si="11"/>
        <v>0</v>
      </c>
      <c r="AA57" s="70" t="str">
        <f t="shared" si="16"/>
        <v/>
      </c>
      <c r="AB57" s="45">
        <v>0</v>
      </c>
      <c r="AC57" s="32">
        <f>IF(AND($C$5&lt;=B57, B57&lt;=$C$17), FV($C$22/12,12*D57,$C$21,$C$20,0)*-1,0)</f>
        <v>0</v>
      </c>
      <c r="AE57" s="5">
        <f t="shared" si="12"/>
        <v>0</v>
      </c>
      <c r="AF57" s="5">
        <f t="shared" si="13"/>
        <v>0</v>
      </c>
      <c r="AG57" s="5">
        <f t="shared" si="14"/>
        <v>0</v>
      </c>
      <c r="AI57" s="5">
        <f t="shared" si="17"/>
        <v>0</v>
      </c>
      <c r="AJ57" s="105" t="str">
        <f t="shared" si="18"/>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5"/>
        <v>0</v>
      </c>
      <c r="T58" s="5">
        <f>IF(AND($C$5&lt;=B58,B58&lt;= $C$17), FV($C$23/12,12*C58,$C$32,$C$20,0)*-1,0)</f>
        <v>0</v>
      </c>
      <c r="V58" s="5">
        <f t="shared" si="19"/>
        <v>0</v>
      </c>
      <c r="W58" s="5">
        <f t="shared" si="9"/>
        <v>0</v>
      </c>
      <c r="X58" s="5" t="e">
        <f t="shared" si="10"/>
        <v>#VALUE!</v>
      </c>
      <c r="Z58" s="5">
        <f t="shared" si="11"/>
        <v>0</v>
      </c>
      <c r="AA58" s="70" t="str">
        <f t="shared" si="16"/>
        <v/>
      </c>
      <c r="AB58" s="45">
        <v>0</v>
      </c>
      <c r="AC58" s="32">
        <f>IF(AND($C$5&lt;=B58, B58&lt;=$C$17), FV($C$22/12,12*D58,$C$21,$C$20,0)*-1,0)</f>
        <v>0</v>
      </c>
      <c r="AE58" s="5">
        <f t="shared" si="12"/>
        <v>0</v>
      </c>
      <c r="AF58" s="5">
        <f t="shared" si="13"/>
        <v>0</v>
      </c>
      <c r="AG58" s="5">
        <f t="shared" si="14"/>
        <v>0</v>
      </c>
      <c r="AI58" s="5">
        <f t="shared" si="17"/>
        <v>0</v>
      </c>
      <c r="AJ58" s="105" t="str">
        <f t="shared" si="18"/>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5"/>
        <v>0</v>
      </c>
      <c r="T59" s="5">
        <f>IF(AND($C$5&lt;=B59,B59&lt;= $C$17), FV($C$23/12,12*C59,$C$32,$C$20,0)*-1,0)</f>
        <v>0</v>
      </c>
      <c r="V59" s="5">
        <f t="shared" si="19"/>
        <v>0</v>
      </c>
      <c r="W59" s="5">
        <f t="shared" si="9"/>
        <v>0</v>
      </c>
      <c r="X59" s="5" t="e">
        <f t="shared" si="10"/>
        <v>#VALUE!</v>
      </c>
      <c r="Z59" s="5">
        <f t="shared" si="11"/>
        <v>0</v>
      </c>
      <c r="AA59" s="70" t="str">
        <f t="shared" si="16"/>
        <v/>
      </c>
      <c r="AB59" s="45">
        <v>0</v>
      </c>
      <c r="AC59" s="32">
        <f>IF(AND($C$5&lt;=B59, B59&lt;=$C$17), FV($C$22/12,12*D59,$C$21,$C$20,0)*-1,0)</f>
        <v>0</v>
      </c>
      <c r="AE59" s="5">
        <f t="shared" si="12"/>
        <v>0</v>
      </c>
      <c r="AF59" s="5">
        <f t="shared" si="13"/>
        <v>0</v>
      </c>
      <c r="AG59" s="5">
        <f t="shared" si="14"/>
        <v>0</v>
      </c>
      <c r="AI59" s="5">
        <f t="shared" si="17"/>
        <v>0</v>
      </c>
      <c r="AJ59" s="105" t="str">
        <f t="shared" si="18"/>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5"/>
        <v>0</v>
      </c>
      <c r="T60" s="5">
        <f>IF(AND($C$5&lt;=B60,B60&lt;= $C$17), FV($C$23/12,12*C60,$C$32,$C$20,0)*-1,0)</f>
        <v>0</v>
      </c>
      <c r="V60" s="5">
        <f t="shared" si="19"/>
        <v>0</v>
      </c>
      <c r="W60" s="5">
        <f t="shared" si="9"/>
        <v>0</v>
      </c>
      <c r="X60" s="5" t="e">
        <f t="shared" si="10"/>
        <v>#VALUE!</v>
      </c>
      <c r="Z60" s="5">
        <f t="shared" si="11"/>
        <v>0</v>
      </c>
      <c r="AA60" s="70" t="str">
        <f t="shared" si="16"/>
        <v/>
      </c>
      <c r="AB60" s="45">
        <v>0</v>
      </c>
      <c r="AC60" s="32">
        <f>IF(AND($C$5&lt;=B60, B60&lt;=$C$17), FV($C$22/12,12*D60,$C$21,$C$20,0)*-1,0)</f>
        <v>0</v>
      </c>
      <c r="AE60" s="5">
        <f t="shared" si="12"/>
        <v>0</v>
      </c>
      <c r="AF60" s="5">
        <f t="shared" si="13"/>
        <v>0</v>
      </c>
      <c r="AG60" s="5">
        <f t="shared" si="14"/>
        <v>0</v>
      </c>
      <c r="AI60" s="5">
        <f t="shared" si="17"/>
        <v>0</v>
      </c>
      <c r="AJ60" s="105" t="str">
        <f t="shared" si="18"/>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5"/>
        <v>0</v>
      </c>
      <c r="T61" s="5">
        <f>IF(AND($C$5&lt;=B61,B61&lt;= $C$17), FV($C$23/12,12*C61,$C$32,$C$20,0)*-1,0)</f>
        <v>0</v>
      </c>
      <c r="V61" s="5">
        <f t="shared" si="19"/>
        <v>0</v>
      </c>
      <c r="W61" s="5">
        <f t="shared" si="9"/>
        <v>0</v>
      </c>
      <c r="X61" s="5" t="e">
        <f t="shared" si="10"/>
        <v>#VALUE!</v>
      </c>
      <c r="Z61" s="5">
        <f t="shared" si="11"/>
        <v>0</v>
      </c>
      <c r="AA61" s="70" t="str">
        <f t="shared" si="16"/>
        <v/>
      </c>
      <c r="AB61" s="45">
        <v>0</v>
      </c>
      <c r="AC61" s="32">
        <f>IF(AND($C$5&lt;=B61, B61&lt;=$C$17), FV($C$22/12,12*D61,$C$21,$C$20,0)*-1,0)</f>
        <v>0</v>
      </c>
      <c r="AE61" s="5">
        <f t="shared" si="12"/>
        <v>0</v>
      </c>
      <c r="AF61" s="5">
        <f t="shared" si="13"/>
        <v>0</v>
      </c>
      <c r="AG61" s="5">
        <f t="shared" si="14"/>
        <v>0</v>
      </c>
      <c r="AI61" s="5">
        <f t="shared" si="17"/>
        <v>0</v>
      </c>
      <c r="AJ61" s="105" t="str">
        <f t="shared" si="18"/>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5"/>
        <v>0</v>
      </c>
      <c r="T62" s="5">
        <f>IF(AND($C$5&lt;=B62,B62&lt;= $C$17), FV($C$23/12,12*C62,$C$32,$C$20,0)*-1,0)</f>
        <v>0</v>
      </c>
      <c r="V62" s="5">
        <f t="shared" si="19"/>
        <v>0</v>
      </c>
      <c r="W62" s="5">
        <f t="shared" si="9"/>
        <v>0</v>
      </c>
      <c r="X62" s="5" t="e">
        <f t="shared" si="10"/>
        <v>#VALUE!</v>
      </c>
      <c r="Z62" s="5">
        <f t="shared" si="11"/>
        <v>0</v>
      </c>
      <c r="AA62" s="70" t="str">
        <f t="shared" si="16"/>
        <v/>
      </c>
      <c r="AB62" s="45">
        <v>0</v>
      </c>
      <c r="AC62" s="32">
        <f>IF(AND($C$5&lt;=B62, B62&lt;=$C$17), FV($C$22/12,12*D62,$C$21,$C$20,0)*-1,0)</f>
        <v>0</v>
      </c>
      <c r="AE62" s="5">
        <f t="shared" si="12"/>
        <v>0</v>
      </c>
      <c r="AF62" s="5">
        <f t="shared" si="13"/>
        <v>0</v>
      </c>
      <c r="AG62" s="5">
        <f t="shared" si="14"/>
        <v>0</v>
      </c>
      <c r="AI62" s="5">
        <f t="shared" si="17"/>
        <v>0</v>
      </c>
      <c r="AJ62" s="105" t="str">
        <f t="shared" si="18"/>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5"/>
        <v>0</v>
      </c>
      <c r="T63" s="5">
        <f>IF(AND($C$5&lt;=B63,B63&lt;= $C$17), FV($C$23/12,12*C63,$C$32,$C$20,0)*-1,0)</f>
        <v>0</v>
      </c>
      <c r="V63" s="5">
        <f t="shared" si="19"/>
        <v>0</v>
      </c>
      <c r="W63" s="5">
        <f t="shared" si="9"/>
        <v>0</v>
      </c>
      <c r="X63" s="5" t="e">
        <f t="shared" si="10"/>
        <v>#VALUE!</v>
      </c>
      <c r="Z63" s="5">
        <f t="shared" si="11"/>
        <v>0</v>
      </c>
      <c r="AA63" s="70" t="str">
        <f t="shared" si="16"/>
        <v/>
      </c>
      <c r="AB63" s="45">
        <v>0</v>
      </c>
      <c r="AC63" s="32">
        <f>IF(AND($C$5&lt;=B63, B63&lt;=$C$17), FV($C$22/12,12*D63,$C$21,$C$20,0)*-1,0)</f>
        <v>0</v>
      </c>
      <c r="AE63" s="5">
        <f t="shared" si="12"/>
        <v>0</v>
      </c>
      <c r="AF63" s="5">
        <f t="shared" si="13"/>
        <v>0</v>
      </c>
      <c r="AG63" s="5">
        <f t="shared" si="14"/>
        <v>0</v>
      </c>
      <c r="AI63" s="5">
        <f t="shared" si="17"/>
        <v>0</v>
      </c>
      <c r="AJ63" s="105" t="str">
        <f t="shared" si="18"/>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5"/>
        <v>0</v>
      </c>
      <c r="T64" s="5">
        <f>IF(AND($C$5&lt;=B64,B64&lt;= $C$17), FV($C$23/12,12*C64,$C$32,$C$20,0)*-1,0)</f>
        <v>0</v>
      </c>
      <c r="V64" s="5">
        <f t="shared" si="19"/>
        <v>0</v>
      </c>
      <c r="W64" s="5">
        <f t="shared" si="9"/>
        <v>0</v>
      </c>
      <c r="X64" s="5" t="e">
        <f t="shared" si="10"/>
        <v>#VALUE!</v>
      </c>
      <c r="Z64" s="5">
        <f t="shared" si="11"/>
        <v>0</v>
      </c>
      <c r="AA64" s="70" t="str">
        <f t="shared" si="16"/>
        <v/>
      </c>
      <c r="AB64" s="45">
        <v>0</v>
      </c>
      <c r="AC64" s="32">
        <f>IF(AND($C$5&lt;=B64, B64&lt;=$C$17), FV($C$22/12,12*D64,$C$21,$C$20,0)*-1,0)</f>
        <v>0</v>
      </c>
      <c r="AE64" s="5">
        <f t="shared" si="12"/>
        <v>0</v>
      </c>
      <c r="AF64" s="5">
        <f t="shared" si="13"/>
        <v>0</v>
      </c>
      <c r="AG64" s="5">
        <f t="shared" si="14"/>
        <v>0</v>
      </c>
      <c r="AI64" s="5">
        <f t="shared" si="17"/>
        <v>0</v>
      </c>
      <c r="AJ64" s="105" t="str">
        <f t="shared" si="18"/>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5"/>
        <v>0</v>
      </c>
      <c r="T65" s="5">
        <f>IF(AND($C$5&lt;=B65,B65&lt;= $C$17), FV($C$23/12,12*C65,$C$32,$C$20,0)*-1,0)</f>
        <v>0</v>
      </c>
      <c r="V65" s="5">
        <f t="shared" si="19"/>
        <v>0</v>
      </c>
      <c r="W65" s="5">
        <f t="shared" si="9"/>
        <v>0</v>
      </c>
      <c r="X65" s="5" t="e">
        <f t="shared" si="10"/>
        <v>#VALUE!</v>
      </c>
      <c r="Z65" s="5">
        <f t="shared" si="11"/>
        <v>0</v>
      </c>
      <c r="AA65" s="70" t="str">
        <f t="shared" si="16"/>
        <v/>
      </c>
      <c r="AB65" s="45">
        <v>0</v>
      </c>
      <c r="AC65" s="32">
        <f>IF(AND($C$5&lt;=B65, B65&lt;=$C$17), FV($C$22/12,12*D65,$C$21,$C$20,0)*-1,0)</f>
        <v>0</v>
      </c>
      <c r="AE65" s="5">
        <f t="shared" si="12"/>
        <v>0</v>
      </c>
      <c r="AF65" s="5">
        <f t="shared" si="13"/>
        <v>0</v>
      </c>
      <c r="AG65" s="5">
        <f t="shared" si="14"/>
        <v>0</v>
      </c>
      <c r="AI65" s="5">
        <f t="shared" si="17"/>
        <v>0</v>
      </c>
      <c r="AJ65" s="105" t="str">
        <f t="shared" si="18"/>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5"/>
        <v>0</v>
      </c>
      <c r="T66" s="5">
        <f>IF(AND($C$5&lt;=B66,B66&lt;= $C$17), FV($C$23/12,12*C66,$C$32,$C$20,0)*-1,0)</f>
        <v>0</v>
      </c>
      <c r="V66" s="5">
        <f t="shared" si="19"/>
        <v>0</v>
      </c>
      <c r="W66" s="5">
        <f t="shared" si="9"/>
        <v>0</v>
      </c>
      <c r="X66" s="5" t="e">
        <f t="shared" si="10"/>
        <v>#VALUE!</v>
      </c>
      <c r="Z66" s="5">
        <f t="shared" si="11"/>
        <v>0</v>
      </c>
      <c r="AA66" s="70" t="str">
        <f t="shared" si="16"/>
        <v/>
      </c>
      <c r="AB66" s="45">
        <v>0</v>
      </c>
      <c r="AC66" s="32">
        <f>IF(AND($C$5&lt;=B66, B66&lt;=$C$17), FV($C$22/12,12*D66,$C$21,$C$20,0)*-1,0)</f>
        <v>0</v>
      </c>
      <c r="AE66" s="5">
        <f t="shared" si="12"/>
        <v>0</v>
      </c>
      <c r="AF66" s="5">
        <f t="shared" si="13"/>
        <v>0</v>
      </c>
      <c r="AG66" s="5">
        <f t="shared" si="14"/>
        <v>0</v>
      </c>
      <c r="AI66" s="5">
        <f t="shared" si="17"/>
        <v>0</v>
      </c>
      <c r="AJ66" s="105" t="str">
        <f t="shared" si="18"/>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5"/>
        <v>0</v>
      </c>
      <c r="T67" s="5">
        <f>IF(AND($C$5&lt;=B67,B67&lt;= $C$17), FV($C$23/12,12*C67,$C$32,$C$20,0)*-1,0)</f>
        <v>0</v>
      </c>
      <c r="V67" s="5">
        <f t="shared" si="19"/>
        <v>0</v>
      </c>
      <c r="W67" s="5">
        <f t="shared" si="9"/>
        <v>0</v>
      </c>
      <c r="X67" s="5" t="e">
        <f t="shared" si="10"/>
        <v>#VALUE!</v>
      </c>
      <c r="Z67" s="5">
        <f t="shared" si="11"/>
        <v>0</v>
      </c>
      <c r="AA67" s="70" t="str">
        <f t="shared" si="16"/>
        <v/>
      </c>
      <c r="AB67" s="45">
        <v>0</v>
      </c>
      <c r="AC67" s="32">
        <f>IF(AND($C$5&lt;=B67, B67&lt;=$C$17), FV($C$22/12,12*D67,$C$21,$C$20,0)*-1,0)</f>
        <v>0</v>
      </c>
      <c r="AE67" s="5">
        <f t="shared" si="12"/>
        <v>0</v>
      </c>
      <c r="AF67" s="5">
        <f t="shared" si="13"/>
        <v>0</v>
      </c>
      <c r="AG67" s="5">
        <f t="shared" si="14"/>
        <v>0</v>
      </c>
      <c r="AI67" s="5">
        <f t="shared" si="17"/>
        <v>0</v>
      </c>
      <c r="AJ67" s="105" t="str">
        <f t="shared" si="18"/>
        <v/>
      </c>
      <c r="AK67" s="65">
        <v>0</v>
      </c>
      <c r="AL67" s="66"/>
    </row>
    <row r="68" spans="1:38" s="5" customFormat="1" x14ac:dyDescent="0.35">
      <c r="A68"/>
      <c r="B68" s="16">
        <v>32</v>
      </c>
      <c r="C68">
        <f t="shared" si="0"/>
        <v>32</v>
      </c>
      <c r="D68" s="17" t="str">
        <f>IF(AND($C$5&lt;=B68, B68&lt;=$C$17), B68-$C$5, "")</f>
        <v/>
      </c>
      <c r="E68" s="17" t="str">
        <f t="shared" si="1"/>
        <v/>
      </c>
      <c r="F68" s="26">
        <f t="shared" si="2"/>
        <v>-31</v>
      </c>
      <c r="G68" s="18">
        <f t="shared" si="3"/>
        <v>32</v>
      </c>
      <c r="H68" s="11">
        <f t="shared" si="4"/>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5"/>
        <v>0</v>
      </c>
      <c r="T68" s="5">
        <f>IF(AND($C$5&lt;=B68,B68&lt;= $C$17), FV($C$23/12,12*C68,$C$32,$C$20,0)*-1,0)</f>
        <v>0</v>
      </c>
      <c r="V68" s="5">
        <f t="shared" si="19"/>
        <v>0</v>
      </c>
      <c r="W68" s="5">
        <f t="shared" si="9"/>
        <v>0</v>
      </c>
      <c r="X68" s="5" t="e">
        <f t="shared" si="10"/>
        <v>#VALUE!</v>
      </c>
      <c r="Z68" s="5">
        <f t="shared" si="11"/>
        <v>0</v>
      </c>
      <c r="AA68" s="70" t="str">
        <f t="shared" si="16"/>
        <v/>
      </c>
      <c r="AB68" s="45">
        <v>0</v>
      </c>
      <c r="AC68" s="32">
        <f>IF(AND($C$5&lt;=B68, B68&lt;=$C$17), FV($C$22/12,12*D68,$C$21,$C$20,0)*-1,0)</f>
        <v>0</v>
      </c>
      <c r="AE68" s="5">
        <f t="shared" si="12"/>
        <v>0</v>
      </c>
      <c r="AF68" s="5">
        <f t="shared" si="13"/>
        <v>0</v>
      </c>
      <c r="AG68" s="5">
        <f t="shared" si="14"/>
        <v>0</v>
      </c>
      <c r="AI68" s="5">
        <f t="shared" si="17"/>
        <v>0</v>
      </c>
      <c r="AJ68" s="105" t="str">
        <f t="shared" si="18"/>
        <v/>
      </c>
      <c r="AK68" s="65">
        <v>0</v>
      </c>
      <c r="AL68" s="66"/>
    </row>
    <row r="69" spans="1:38" s="5" customFormat="1" x14ac:dyDescent="0.35">
      <c r="A69"/>
      <c r="B69" s="16">
        <v>33</v>
      </c>
      <c r="C69">
        <f t="shared" si="0"/>
        <v>33</v>
      </c>
      <c r="D69" s="17" t="str">
        <f>IF(AND($C$5&lt;=B69, B69&lt;=$C$17), B69-$C$5, "")</f>
        <v/>
      </c>
      <c r="E69" s="17" t="str">
        <f t="shared" si="1"/>
        <v/>
      </c>
      <c r="F69" s="26">
        <f t="shared" si="2"/>
        <v>-32</v>
      </c>
      <c r="G69" s="18">
        <f t="shared" si="3"/>
        <v>33</v>
      </c>
      <c r="H69" s="11">
        <f t="shared" si="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5"/>
        <v>0</v>
      </c>
      <c r="T69" s="5">
        <f>IF(AND($C$5&lt;=B69,B69&lt;= $C$17), FV($C$23/12,12*C69,$C$32,$C$20,0)*-1,0)</f>
        <v>0</v>
      </c>
      <c r="V69" s="5">
        <f t="shared" si="19"/>
        <v>0</v>
      </c>
      <c r="W69" s="5">
        <f t="shared" si="9"/>
        <v>0</v>
      </c>
      <c r="X69" s="5" t="e">
        <f t="shared" si="10"/>
        <v>#VALUE!</v>
      </c>
      <c r="Z69" s="5">
        <f t="shared" si="11"/>
        <v>0</v>
      </c>
      <c r="AA69" s="70" t="str">
        <f t="shared" si="16"/>
        <v/>
      </c>
      <c r="AB69" s="45">
        <v>0</v>
      </c>
      <c r="AC69" s="32">
        <f>IF(AND($C$5&lt;=B69, B69&lt;=$C$17), FV($C$22/12,12*D69,$C$21,$C$20,0)*-1,0)</f>
        <v>0</v>
      </c>
      <c r="AE69" s="5">
        <f t="shared" si="12"/>
        <v>0</v>
      </c>
      <c r="AF69" s="5">
        <f t="shared" si="13"/>
        <v>0</v>
      </c>
      <c r="AG69" s="5">
        <f t="shared" si="14"/>
        <v>0</v>
      </c>
      <c r="AI69" s="5">
        <f t="shared" si="17"/>
        <v>0</v>
      </c>
      <c r="AJ69" s="105" t="str">
        <f t="shared" si="18"/>
        <v/>
      </c>
      <c r="AK69" s="65">
        <v>0</v>
      </c>
      <c r="AL69" s="66"/>
    </row>
    <row r="70" spans="1:38" s="5" customFormat="1" x14ac:dyDescent="0.35">
      <c r="A70"/>
      <c r="B70" s="16">
        <v>34</v>
      </c>
      <c r="C70">
        <f t="shared" si="0"/>
        <v>34</v>
      </c>
      <c r="D70" s="17" t="str">
        <f>IF(AND($C$5&lt;=B70, B70&lt;=$C$17), B70-$C$5, "")</f>
        <v/>
      </c>
      <c r="E70" s="17" t="str">
        <f t="shared" si="1"/>
        <v/>
      </c>
      <c r="F70" s="26">
        <f t="shared" si="2"/>
        <v>-33</v>
      </c>
      <c r="G70" s="18">
        <f t="shared" si="3"/>
        <v>34</v>
      </c>
      <c r="H70" s="11">
        <f t="shared" si="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5"/>
        <v>0</v>
      </c>
      <c r="T70" s="5">
        <f>IF(AND($C$5&lt;=B70,B70&lt;= $C$17), FV($C$23/12,12*C70,$C$32,$C$20,0)*-1,0)</f>
        <v>0</v>
      </c>
      <c r="V70" s="5">
        <f t="shared" si="19"/>
        <v>0</v>
      </c>
      <c r="W70" s="5">
        <f t="shared" si="9"/>
        <v>0</v>
      </c>
      <c r="X70" s="5" t="e">
        <f t="shared" si="10"/>
        <v>#VALUE!</v>
      </c>
      <c r="Z70" s="5">
        <f t="shared" si="11"/>
        <v>0</v>
      </c>
      <c r="AA70" s="70" t="str">
        <f t="shared" si="16"/>
        <v/>
      </c>
      <c r="AB70" s="45">
        <v>0</v>
      </c>
      <c r="AC70" s="32">
        <f>IF(AND($C$5&lt;=B70, B70&lt;=$C$17), FV($C$22/12,12*D70,$C$21,$C$20,0)*-1,0)</f>
        <v>0</v>
      </c>
      <c r="AE70" s="5">
        <f t="shared" si="12"/>
        <v>0</v>
      </c>
      <c r="AF70" s="5">
        <f t="shared" si="13"/>
        <v>0</v>
      </c>
      <c r="AG70" s="5">
        <f t="shared" si="14"/>
        <v>0</v>
      </c>
      <c r="AI70" s="5">
        <f t="shared" si="17"/>
        <v>0</v>
      </c>
      <c r="AJ70" s="105" t="str">
        <f t="shared" si="18"/>
        <v/>
      </c>
      <c r="AK70" s="65">
        <v>0</v>
      </c>
      <c r="AL70" s="66"/>
    </row>
    <row r="71" spans="1:38" s="5" customFormat="1" x14ac:dyDescent="0.35">
      <c r="A71"/>
      <c r="B71" s="16">
        <v>35</v>
      </c>
      <c r="C71">
        <f t="shared" si="0"/>
        <v>35</v>
      </c>
      <c r="D71" s="17" t="str">
        <f>IF(AND($C$5&lt;=B71, B71&lt;=$C$17), B71-$C$5, "")</f>
        <v/>
      </c>
      <c r="E71" s="17" t="str">
        <f t="shared" si="1"/>
        <v/>
      </c>
      <c r="F71" s="26">
        <f t="shared" si="2"/>
        <v>-34</v>
      </c>
      <c r="G71" s="18">
        <f t="shared" si="3"/>
        <v>35</v>
      </c>
      <c r="H71" s="11">
        <f t="shared" si="4"/>
        <v>0</v>
      </c>
      <c r="I71" s="10">
        <f t="shared" si="5"/>
        <v>0</v>
      </c>
      <c r="J71" s="11">
        <f>IF(B71&gt;=$C$5,($C$17-$C$5)-C71, "")</f>
        <v>-35</v>
      </c>
      <c r="K71" s="11">
        <f>IF(B71&gt;=$C$5,J71*$C$9*$C$11,"")</f>
        <v>0</v>
      </c>
      <c r="L71" s="11">
        <f t="shared" ref="L71:L134" si="20">IF(K71&gt;0,K71,0)</f>
        <v>0</v>
      </c>
      <c r="M71" s="11">
        <f>IF(B71&gt;=$C$5, (18-$C$16)-C71, "")</f>
        <v>-17</v>
      </c>
      <c r="N71" s="11">
        <f>IF(B71&gt;=$C$5,4*$C$15*$C$14,"")</f>
        <v>0</v>
      </c>
      <c r="O71" s="11">
        <f t="shared" si="7"/>
        <v>0</v>
      </c>
      <c r="P71" s="5">
        <f>IF(B71&gt;=$C$5,$C$13-C71,"")</f>
        <v>-34</v>
      </c>
      <c r="Q71" s="5">
        <f>IF(B71&gt;=$C$5,$C$12/$C$13*P71,"")</f>
        <v>0</v>
      </c>
      <c r="R71" s="5">
        <f t="shared" ref="R71:R134" si="21">IF(Q71&gt;=0,Q71,0)</f>
        <v>0</v>
      </c>
      <c r="S71" s="43">
        <f t="shared" si="15"/>
        <v>0</v>
      </c>
      <c r="T71" s="5">
        <f>IF(AND($C$5&lt;=B71,B71&lt;= $C$17), FV($C$23/12,12*C71,$C$32,$C$20,0)*-1,0)</f>
        <v>0</v>
      </c>
      <c r="V71" s="5">
        <f t="shared" si="19"/>
        <v>0</v>
      </c>
      <c r="W71" s="5">
        <f t="shared" si="9"/>
        <v>0</v>
      </c>
      <c r="X71" s="5" t="e">
        <f t="shared" si="10"/>
        <v>#VALUE!</v>
      </c>
      <c r="Z71" s="5">
        <f t="shared" si="11"/>
        <v>0</v>
      </c>
      <c r="AA71" s="70" t="str">
        <f t="shared" si="16"/>
        <v/>
      </c>
      <c r="AB71" s="45">
        <v>0</v>
      </c>
      <c r="AC71" s="32">
        <f>IF(AND($C$5&lt;=B71, B71&lt;=$C$17), FV($C$22/12,12*D71,$C$21,$C$20,0)*-1,0)</f>
        <v>0</v>
      </c>
      <c r="AE71" s="5">
        <f t="shared" si="12"/>
        <v>0</v>
      </c>
      <c r="AF71" s="5">
        <f t="shared" si="13"/>
        <v>0</v>
      </c>
      <c r="AG71" s="5">
        <f t="shared" si="14"/>
        <v>0</v>
      </c>
      <c r="AI71" s="5">
        <f t="shared" si="17"/>
        <v>0</v>
      </c>
      <c r="AJ71" s="105" t="str">
        <f t="shared" si="18"/>
        <v/>
      </c>
      <c r="AK71" s="65">
        <v>0</v>
      </c>
      <c r="AL71" s="66"/>
    </row>
    <row r="72" spans="1:38" s="5" customFormat="1" x14ac:dyDescent="0.35">
      <c r="A72"/>
      <c r="B72" s="16">
        <v>36</v>
      </c>
      <c r="C72">
        <f t="shared" si="0"/>
        <v>36</v>
      </c>
      <c r="D72" s="17" t="str">
        <f>IF(AND($C$5&lt;=B72, B72&lt;=$C$17), B72-$C$5, "")</f>
        <v/>
      </c>
      <c r="E72" s="17" t="str">
        <f t="shared" si="1"/>
        <v/>
      </c>
      <c r="F72" s="26">
        <f t="shared" si="2"/>
        <v>-35</v>
      </c>
      <c r="G72" s="18">
        <f t="shared" si="3"/>
        <v>36</v>
      </c>
      <c r="H72" s="11">
        <f t="shared" si="4"/>
        <v>0</v>
      </c>
      <c r="I72" s="10">
        <f t="shared" si="5"/>
        <v>0</v>
      </c>
      <c r="J72" s="11">
        <f>IF(B72&gt;=$C$5,($C$17-$C$5)-C72, "")</f>
        <v>-36</v>
      </c>
      <c r="K72" s="11">
        <f>IF(B72&gt;=$C$5,J72*$C$9*$C$11,"")</f>
        <v>0</v>
      </c>
      <c r="L72" s="11">
        <f t="shared" si="20"/>
        <v>0</v>
      </c>
      <c r="M72" s="11">
        <f>IF(B72&gt;=$C$5, (18-$C$16)-C72, "")</f>
        <v>-18</v>
      </c>
      <c r="N72" s="11">
        <f>IF(B72&gt;=$C$5,4*$C$15*$C$14,"")</f>
        <v>0</v>
      </c>
      <c r="O72" s="11">
        <f t="shared" si="7"/>
        <v>0</v>
      </c>
      <c r="P72" s="5">
        <f>IF(B72&gt;=$C$5,$C$13-C72,"")</f>
        <v>-35</v>
      </c>
      <c r="Q72" s="5">
        <f>IF(B72&gt;=$C$5,$C$12/$C$13*P72,"")</f>
        <v>0</v>
      </c>
      <c r="R72" s="5">
        <f t="shared" si="21"/>
        <v>0</v>
      </c>
      <c r="S72" s="43">
        <f t="shared" si="15"/>
        <v>0</v>
      </c>
      <c r="T72" s="5">
        <f>IF(AND($C$5&lt;=B72,B72&lt;= $C$17), FV($C$23/12,12*C72,$C$32,$C$20,0)*-1,0)</f>
        <v>0</v>
      </c>
      <c r="V72" s="5">
        <f t="shared" si="19"/>
        <v>0</v>
      </c>
      <c r="W72" s="5">
        <f t="shared" si="9"/>
        <v>0</v>
      </c>
      <c r="X72" s="5" t="e">
        <f t="shared" si="10"/>
        <v>#VALUE!</v>
      </c>
      <c r="Z72" s="5">
        <f t="shared" si="11"/>
        <v>0</v>
      </c>
      <c r="AA72" s="70" t="str">
        <f t="shared" si="16"/>
        <v/>
      </c>
      <c r="AB72" s="45">
        <v>0</v>
      </c>
      <c r="AC72" s="32">
        <f>IF(AND($C$5&lt;=B72, B72&lt;=$C$17), FV($C$22/12,12*D72,$C$21,$C$20,0)*-1,0)</f>
        <v>0</v>
      </c>
      <c r="AE72" s="5">
        <f t="shared" si="12"/>
        <v>0</v>
      </c>
      <c r="AF72" s="5">
        <f t="shared" si="13"/>
        <v>0</v>
      </c>
      <c r="AG72" s="5">
        <f t="shared" si="14"/>
        <v>0</v>
      </c>
      <c r="AI72" s="5">
        <f t="shared" si="17"/>
        <v>0</v>
      </c>
      <c r="AJ72" s="105" t="str">
        <f t="shared" si="18"/>
        <v/>
      </c>
      <c r="AK72" s="65">
        <v>0</v>
      </c>
      <c r="AL72" s="66"/>
    </row>
    <row r="73" spans="1:38" s="5" customFormat="1" x14ac:dyDescent="0.35">
      <c r="A73"/>
      <c r="B73" s="16">
        <v>37</v>
      </c>
      <c r="C73">
        <f t="shared" si="0"/>
        <v>37</v>
      </c>
      <c r="D73" s="17" t="str">
        <f>IF(AND($C$5&lt;=B73, B73&lt;=$C$17), B73-$C$5, "")</f>
        <v/>
      </c>
      <c r="E73" s="17" t="str">
        <f t="shared" si="1"/>
        <v/>
      </c>
      <c r="F73" s="26">
        <f t="shared" si="2"/>
        <v>-36</v>
      </c>
      <c r="G73" s="18">
        <f t="shared" si="3"/>
        <v>37</v>
      </c>
      <c r="H73" s="11">
        <f t="shared" si="4"/>
        <v>0</v>
      </c>
      <c r="I73" s="10">
        <f t="shared" si="5"/>
        <v>0</v>
      </c>
      <c r="J73" s="11">
        <f>IF(B73&gt;=$C$5,($C$17-$C$5)-C73, "")</f>
        <v>-37</v>
      </c>
      <c r="K73" s="11">
        <f>IF(B73&gt;=$C$5,J73*$C$9*$C$11,"")</f>
        <v>0</v>
      </c>
      <c r="L73" s="11">
        <f t="shared" si="20"/>
        <v>0</v>
      </c>
      <c r="M73" s="11">
        <f>IF(B73&gt;=$C$5, (18-$C$16)-C73, "")</f>
        <v>-19</v>
      </c>
      <c r="N73" s="11">
        <f>IF(B73&gt;=$C$5,4*$C$15*$C$14,"")</f>
        <v>0</v>
      </c>
      <c r="O73" s="11">
        <f t="shared" si="7"/>
        <v>0</v>
      </c>
      <c r="P73" s="5">
        <f>IF(B73&gt;=$C$5,$C$13-C73,"")</f>
        <v>-36</v>
      </c>
      <c r="Q73" s="5">
        <f>IF(B73&gt;=$C$5,$C$12/$C$13*P73,"")</f>
        <v>0</v>
      </c>
      <c r="R73" s="5">
        <f t="shared" si="21"/>
        <v>0</v>
      </c>
      <c r="S73" s="43">
        <f t="shared" si="15"/>
        <v>0</v>
      </c>
      <c r="T73" s="5">
        <f>IF(AND($C$5&lt;=B73,B73&lt;= $C$17), FV($C$23/12,12*C73,$C$32,$C$20,0)*-1,0)</f>
        <v>0</v>
      </c>
      <c r="V73" s="5">
        <f t="shared" si="19"/>
        <v>0</v>
      </c>
      <c r="W73" s="5">
        <f t="shared" si="9"/>
        <v>0</v>
      </c>
      <c r="X73" s="5" t="e">
        <f t="shared" si="10"/>
        <v>#VALUE!</v>
      </c>
      <c r="Z73" s="5">
        <f t="shared" si="11"/>
        <v>0</v>
      </c>
      <c r="AA73" s="70" t="str">
        <f t="shared" si="16"/>
        <v/>
      </c>
      <c r="AB73" s="45">
        <v>0</v>
      </c>
      <c r="AC73" s="32">
        <f>IF(AND($C$5&lt;=B73, B73&lt;=$C$17), FV($C$22/12,12*D73,$C$21,$C$20,0)*-1,0)</f>
        <v>0</v>
      </c>
      <c r="AE73" s="5">
        <f t="shared" si="12"/>
        <v>0</v>
      </c>
      <c r="AF73" s="5">
        <f t="shared" si="13"/>
        <v>0</v>
      </c>
      <c r="AG73" s="5">
        <f t="shared" si="14"/>
        <v>0</v>
      </c>
      <c r="AI73" s="5">
        <f t="shared" si="17"/>
        <v>0</v>
      </c>
      <c r="AJ73" s="105" t="str">
        <f t="shared" si="18"/>
        <v/>
      </c>
      <c r="AK73" s="65">
        <v>0</v>
      </c>
      <c r="AL73" s="66"/>
    </row>
    <row r="74" spans="1:38" s="5" customFormat="1" x14ac:dyDescent="0.35">
      <c r="A74"/>
      <c r="B74" s="16">
        <v>38</v>
      </c>
      <c r="C74">
        <f t="shared" si="0"/>
        <v>38</v>
      </c>
      <c r="D74" s="17" t="str">
        <f>IF(AND($C$5&lt;=B74, B74&lt;=$C$17), B74-$C$5, "")</f>
        <v/>
      </c>
      <c r="E74" s="17" t="str">
        <f t="shared" si="1"/>
        <v/>
      </c>
      <c r="F74" s="26">
        <f t="shared" si="2"/>
        <v>-37</v>
      </c>
      <c r="G74" s="18">
        <f t="shared" si="3"/>
        <v>38</v>
      </c>
      <c r="H74" s="11">
        <f t="shared" si="4"/>
        <v>0</v>
      </c>
      <c r="I74" s="10">
        <f>IF(H74&gt;0,H74,0)</f>
        <v>0</v>
      </c>
      <c r="J74" s="11">
        <f>IF(B74&gt;=$C$5,($C$17-$C$5)-C74, "")</f>
        <v>-38</v>
      </c>
      <c r="K74" s="11">
        <f>IF(B74&gt;=$C$5,J74*$C$9*$C$11,"")</f>
        <v>0</v>
      </c>
      <c r="L74" s="11">
        <f t="shared" si="20"/>
        <v>0</v>
      </c>
      <c r="M74" s="11">
        <f>IF(B74&gt;=$C$5, (18-$C$16)-C74, "")</f>
        <v>-20</v>
      </c>
      <c r="N74" s="11">
        <f>IF(B74&gt;=$C$5,4*$C$15*$C$14,"")</f>
        <v>0</v>
      </c>
      <c r="O74" s="11">
        <f t="shared" si="7"/>
        <v>0</v>
      </c>
      <c r="P74" s="5">
        <f>IF(B74&gt;=$C$5,$C$13-C74,"")</f>
        <v>-37</v>
      </c>
      <c r="Q74" s="5">
        <f>IF(B74&gt;=$C$5,$C$12/$C$13*P74,"")</f>
        <v>0</v>
      </c>
      <c r="R74" s="5">
        <f t="shared" si="21"/>
        <v>0</v>
      </c>
      <c r="S74" s="43">
        <f t="shared" si="15"/>
        <v>0</v>
      </c>
      <c r="T74" s="5">
        <f>IF(AND($C$5&lt;=B74,B74&lt;= $C$17), FV($C$23/12,12*C74,$C$32,$C$20,0)*-1,0)</f>
        <v>0</v>
      </c>
      <c r="V74" s="5">
        <f t="shared" si="19"/>
        <v>0</v>
      </c>
      <c r="W74" s="5">
        <f t="shared" si="9"/>
        <v>0</v>
      </c>
      <c r="X74" s="5" t="e">
        <f t="shared" si="10"/>
        <v>#VALUE!</v>
      </c>
      <c r="Z74" s="5">
        <f t="shared" si="11"/>
        <v>0</v>
      </c>
      <c r="AA74" s="70" t="str">
        <f t="shared" si="16"/>
        <v/>
      </c>
      <c r="AB74" s="45">
        <v>0</v>
      </c>
      <c r="AC74" s="32">
        <f>IF(AND($C$5&lt;=B74, B74&lt;=$C$17), FV($C$22/12,12*D74,$C$21,$C$20,0)*-1,0)</f>
        <v>0</v>
      </c>
      <c r="AE74" s="5">
        <f t="shared" si="12"/>
        <v>0</v>
      </c>
      <c r="AF74" s="5">
        <f t="shared" si="13"/>
        <v>0</v>
      </c>
      <c r="AG74" s="5">
        <f t="shared" si="14"/>
        <v>0</v>
      </c>
      <c r="AI74" s="5">
        <f t="shared" si="17"/>
        <v>0</v>
      </c>
      <c r="AJ74" s="105" t="str">
        <f t="shared" si="18"/>
        <v/>
      </c>
      <c r="AK74" s="65">
        <v>0</v>
      </c>
      <c r="AL74" s="66"/>
    </row>
    <row r="75" spans="1:38" s="5" customFormat="1" x14ac:dyDescent="0.35">
      <c r="A75"/>
      <c r="B75" s="16">
        <v>39</v>
      </c>
      <c r="C75">
        <f t="shared" si="0"/>
        <v>39</v>
      </c>
      <c r="D75" s="17" t="str">
        <f>IF(AND($C$5&lt;=B75, B75&lt;=$C$17), B75-$C$5, "")</f>
        <v/>
      </c>
      <c r="E75" s="17" t="str">
        <f t="shared" si="1"/>
        <v/>
      </c>
      <c r="F75" s="26">
        <f t="shared" si="2"/>
        <v>-38</v>
      </c>
      <c r="G75" s="18">
        <f t="shared" si="3"/>
        <v>39</v>
      </c>
      <c r="H75" s="11">
        <f t="shared" si="4"/>
        <v>0</v>
      </c>
      <c r="I75" s="10">
        <f t="shared" si="5"/>
        <v>0</v>
      </c>
      <c r="J75" s="11">
        <f>IF(B75&gt;=$C$5,($C$17-$C$5)-C75, "")</f>
        <v>-39</v>
      </c>
      <c r="K75" s="11">
        <f>IF(B75&gt;=$C$5,J75*$C$9*$C$11,"")</f>
        <v>0</v>
      </c>
      <c r="L75" s="11">
        <f t="shared" si="20"/>
        <v>0</v>
      </c>
      <c r="M75" s="11">
        <f>IF(B75&gt;=$C$5, (18-$C$16)-C75, "")</f>
        <v>-21</v>
      </c>
      <c r="N75" s="11">
        <f>IF(B75&gt;=$C$5,4*$C$15*$C$14,"")</f>
        <v>0</v>
      </c>
      <c r="O75" s="11">
        <f t="shared" si="7"/>
        <v>0</v>
      </c>
      <c r="P75" s="5">
        <f>IF(B75&gt;=$C$5,$C$13-C75,"")</f>
        <v>-38</v>
      </c>
      <c r="Q75" s="5">
        <f>IF(B75&gt;=$C$5,$C$12/$C$13*P75,"")</f>
        <v>0</v>
      </c>
      <c r="R75" s="5">
        <f t="shared" si="21"/>
        <v>0</v>
      </c>
      <c r="S75" s="43">
        <f t="shared" si="15"/>
        <v>0</v>
      </c>
      <c r="T75" s="5">
        <f>IF(AND($C$5&lt;=B75,B75&lt;= $C$17), FV($C$23/12,12*C75,$C$32,$C$20,0)*-1,0)</f>
        <v>0</v>
      </c>
      <c r="U75" s="25" t="s">
        <v>69</v>
      </c>
      <c r="V75" s="5">
        <f t="shared" si="19"/>
        <v>0</v>
      </c>
      <c r="W75" s="5">
        <f t="shared" si="9"/>
        <v>0</v>
      </c>
      <c r="X75" s="5" t="e">
        <f t="shared" si="10"/>
        <v>#VALUE!</v>
      </c>
      <c r="Z75" s="5">
        <f t="shared" si="11"/>
        <v>0</v>
      </c>
      <c r="AA75" s="70" t="str">
        <f t="shared" si="16"/>
        <v/>
      </c>
      <c r="AB75" s="45">
        <v>0</v>
      </c>
      <c r="AC75" s="32">
        <f>IF(AND($C$5&lt;=B75, B75&lt;=$C$17), FV($C$22/12,12*D75,$C$21,$C$20,0)*-1,0)</f>
        <v>0</v>
      </c>
      <c r="AE75" s="5">
        <f t="shared" si="12"/>
        <v>0</v>
      </c>
      <c r="AF75" s="5">
        <f t="shared" si="13"/>
        <v>0</v>
      </c>
      <c r="AG75" s="5">
        <f t="shared" si="14"/>
        <v>0</v>
      </c>
      <c r="AI75" s="5">
        <f t="shared" si="17"/>
        <v>0</v>
      </c>
      <c r="AJ75" s="105" t="str">
        <f t="shared" si="18"/>
        <v/>
      </c>
      <c r="AK75" s="65">
        <v>0</v>
      </c>
      <c r="AL75" s="66"/>
    </row>
    <row r="76" spans="1:38" s="5" customFormat="1" x14ac:dyDescent="0.35">
      <c r="A76"/>
      <c r="B76" s="16">
        <v>40</v>
      </c>
      <c r="C76">
        <f t="shared" si="0"/>
        <v>40</v>
      </c>
      <c r="D76" s="17" t="str">
        <f>IF(AND($C$5&lt;=B76, B76&lt;=$C$17), B76-$C$5, "")</f>
        <v/>
      </c>
      <c r="E76" s="17" t="str">
        <f t="shared" si="1"/>
        <v/>
      </c>
      <c r="F76" s="26">
        <f t="shared" si="2"/>
        <v>-39</v>
      </c>
      <c r="G76" s="18">
        <f t="shared" si="3"/>
        <v>40</v>
      </c>
      <c r="H76" s="11">
        <f t="shared" si="4"/>
        <v>0</v>
      </c>
      <c r="I76" s="10">
        <f t="shared" si="5"/>
        <v>0</v>
      </c>
      <c r="J76" s="11">
        <f>IF(B76&gt;=$C$5,($C$17-$C$5)-C76, "")</f>
        <v>-40</v>
      </c>
      <c r="K76" s="11">
        <f>IF(B76&gt;=$C$5,J76*$C$9*$C$11,"")</f>
        <v>0</v>
      </c>
      <c r="L76" s="11">
        <f t="shared" si="20"/>
        <v>0</v>
      </c>
      <c r="M76" s="11">
        <f>IF(B76&gt;=$C$5, (18-$C$16)-C76, "")</f>
        <v>-22</v>
      </c>
      <c r="N76" s="11">
        <f>IF(B76&gt;=$C$5,4*$C$15*$C$14,"")</f>
        <v>0</v>
      </c>
      <c r="O76" s="11">
        <f t="shared" si="7"/>
        <v>0</v>
      </c>
      <c r="P76" s="5">
        <f>IF(B76&gt;=$C$5,$C$13-C76,"")</f>
        <v>-39</v>
      </c>
      <c r="Q76" s="5">
        <f>IF(B76&gt;=$C$5,$C$12/$C$13*P76,"")</f>
        <v>0</v>
      </c>
      <c r="R76" s="5">
        <f t="shared" si="21"/>
        <v>0</v>
      </c>
      <c r="S76" s="43">
        <f t="shared" si="15"/>
        <v>0</v>
      </c>
      <c r="T76" s="5">
        <f>IF(AND($C$5&lt;=B76,B76&lt;= $C$17), FV($C$23/12,12*C76,$C$32,$C$20,0)*-1,0)</f>
        <v>0</v>
      </c>
      <c r="U76" s="24">
        <f>T76-C29</f>
        <v>0</v>
      </c>
      <c r="V76" s="24">
        <f t="shared" si="19"/>
        <v>0</v>
      </c>
      <c r="W76" s="24">
        <f t="shared" si="9"/>
        <v>0</v>
      </c>
      <c r="X76" s="24" t="e">
        <f t="shared" si="10"/>
        <v>#VALUE!</v>
      </c>
      <c r="Y76" s="24"/>
      <c r="Z76" s="24">
        <f t="shared" si="11"/>
        <v>0</v>
      </c>
      <c r="AA76" s="87" t="str">
        <f t="shared" si="16"/>
        <v/>
      </c>
      <c r="AB76" s="45">
        <v>0</v>
      </c>
      <c r="AC76" s="86">
        <f>IF(AND($C$5&lt;=B76, B76&lt;=$C$17), FV($C$22/12,12*D76,$C$21,$C$20,0)*-1,0)</f>
        <v>0</v>
      </c>
      <c r="AD76" s="34"/>
      <c r="AE76" s="34">
        <f t="shared" si="12"/>
        <v>0</v>
      </c>
      <c r="AF76" s="34">
        <f t="shared" si="13"/>
        <v>0</v>
      </c>
      <c r="AG76" s="34">
        <f t="shared" si="14"/>
        <v>0</v>
      </c>
      <c r="AH76" s="34"/>
      <c r="AI76" s="34">
        <f t="shared" si="17"/>
        <v>0</v>
      </c>
      <c r="AJ76" s="106" t="str">
        <f t="shared" si="18"/>
        <v/>
      </c>
      <c r="AK76" s="65">
        <v>0</v>
      </c>
      <c r="AL76" s="66"/>
    </row>
    <row r="77" spans="1:38" s="5" customFormat="1" x14ac:dyDescent="0.35">
      <c r="A77"/>
      <c r="B77" s="16">
        <v>41</v>
      </c>
      <c r="C77">
        <f t="shared" si="0"/>
        <v>41</v>
      </c>
      <c r="D77" s="17" t="str">
        <f>IF(AND($C$5&lt;=B77, B77&lt;=$C$17), B77-$C$5, "")</f>
        <v/>
      </c>
      <c r="E77" s="17" t="str">
        <f t="shared" si="1"/>
        <v/>
      </c>
      <c r="F77" s="26">
        <f t="shared" si="2"/>
        <v>-40</v>
      </c>
      <c r="G77" s="18">
        <f t="shared" si="3"/>
        <v>41</v>
      </c>
      <c r="H77" s="11">
        <f t="shared" si="4"/>
        <v>0</v>
      </c>
      <c r="I77" s="10">
        <f t="shared" si="5"/>
        <v>0</v>
      </c>
      <c r="J77" s="11">
        <f>IF(B77&gt;=$C$5,($C$17-$C$5)-C77, "")</f>
        <v>-41</v>
      </c>
      <c r="K77" s="11">
        <f>IF(B77&gt;=$C$5,J77*$C$9*$C$11,"")</f>
        <v>0</v>
      </c>
      <c r="L77" s="11">
        <f t="shared" si="20"/>
        <v>0</v>
      </c>
      <c r="M77" s="11">
        <f>IF(B77&gt;=$C$5, (18-$C$16)-C77, "")</f>
        <v>-23</v>
      </c>
      <c r="N77" s="11">
        <f>IF(B77&gt;=$C$5,4*$C$15*$C$14,"")</f>
        <v>0</v>
      </c>
      <c r="O77" s="11">
        <f t="shared" si="7"/>
        <v>0</v>
      </c>
      <c r="P77" s="5">
        <f>IF(B77&gt;=$C$5,$C$13-C77,"")</f>
        <v>-40</v>
      </c>
      <c r="Q77" s="5">
        <f>IF(B77&gt;=$C$5,$C$12/$C$13*P77,"")</f>
        <v>0</v>
      </c>
      <c r="R77" s="5">
        <f t="shared" si="21"/>
        <v>0</v>
      </c>
      <c r="S77" s="43">
        <f t="shared" si="15"/>
        <v>0</v>
      </c>
      <c r="T77" s="5">
        <f>IF(AND($C$5&lt;=B77,B77&lt;= $C$17), FV($C$23/12,12*C77,$C$32,$C$20,0)*-1,0)</f>
        <v>0</v>
      </c>
      <c r="U77" s="5">
        <f>T76*(1+$C$24)</f>
        <v>0</v>
      </c>
      <c r="V77" s="5">
        <f t="shared" si="19"/>
        <v>0</v>
      </c>
      <c r="W77" s="5">
        <f t="shared" si="9"/>
        <v>0</v>
      </c>
      <c r="X77" s="5" t="e">
        <f t="shared" si="10"/>
        <v>#VALUE!</v>
      </c>
      <c r="Y77" s="5" t="e">
        <f>U77-X77</f>
        <v>#VALUE!</v>
      </c>
      <c r="Z77" s="5" t="e">
        <f t="shared" si="11"/>
        <v>#VALUE!</v>
      </c>
      <c r="AA77" s="70" t="e">
        <f t="shared" si="16"/>
        <v>#VALUE!</v>
      </c>
      <c r="AB77" s="45">
        <v>0</v>
      </c>
      <c r="AC77" s="32">
        <f>IF(AND($C$5&lt;=B77, B77&lt;=$C$17), FV($C$22/12,12*D77,$C$21,$C$20,0)*-1,0)</f>
        <v>0</v>
      </c>
      <c r="AD77" s="5">
        <f>AC76*(1+C22)</f>
        <v>0</v>
      </c>
      <c r="AE77" s="5">
        <f t="shared" si="12"/>
        <v>0</v>
      </c>
      <c r="AF77" s="5">
        <f t="shared" si="13"/>
        <v>0</v>
      </c>
      <c r="AG77" s="5">
        <f t="shared" si="14"/>
        <v>0</v>
      </c>
      <c r="AH77" s="5">
        <f>AD77-AG77</f>
        <v>0</v>
      </c>
      <c r="AI77" s="5">
        <f t="shared" si="17"/>
        <v>0</v>
      </c>
      <c r="AJ77" s="105" t="str">
        <f t="shared" si="18"/>
        <v/>
      </c>
      <c r="AK77" s="65">
        <v>0</v>
      </c>
      <c r="AL77" s="66"/>
    </row>
    <row r="78" spans="1:38" s="5" customFormat="1" x14ac:dyDescent="0.35">
      <c r="A78"/>
      <c r="B78" s="16">
        <v>42</v>
      </c>
      <c r="C78">
        <f t="shared" si="0"/>
        <v>42</v>
      </c>
      <c r="D78" s="17" t="str">
        <f>IF(AND($C$5&lt;=B78, B78&lt;=$C$17), B78-$C$5, "")</f>
        <v/>
      </c>
      <c r="E78" s="17" t="str">
        <f t="shared" si="1"/>
        <v/>
      </c>
      <c r="F78" s="26">
        <f t="shared" si="2"/>
        <v>-41</v>
      </c>
      <c r="G78" s="18">
        <f t="shared" si="3"/>
        <v>42</v>
      </c>
      <c r="H78" s="11">
        <f t="shared" si="4"/>
        <v>0</v>
      </c>
      <c r="I78" s="10">
        <f t="shared" si="5"/>
        <v>0</v>
      </c>
      <c r="J78" s="11">
        <f>IF(B78&gt;=$C$5,($C$17-$C$5)-C78, "")</f>
        <v>-42</v>
      </c>
      <c r="K78" s="11">
        <f>IF(B78&gt;=$C$5,J78*$C$9*$C$11,"")</f>
        <v>0</v>
      </c>
      <c r="L78" s="11">
        <f t="shared" si="20"/>
        <v>0</v>
      </c>
      <c r="M78" s="11">
        <f>IF(B78&gt;=$C$5, (18-$C$16)-C78, "")</f>
        <v>-24</v>
      </c>
      <c r="N78" s="11">
        <f>IF(B78&gt;=$C$5,4*$C$15*$C$14,"")</f>
        <v>0</v>
      </c>
      <c r="O78" s="11">
        <f t="shared" si="7"/>
        <v>0</v>
      </c>
      <c r="P78" s="5">
        <f>IF(B78&gt;=$C$5,$C$13-C78,"")</f>
        <v>-41</v>
      </c>
      <c r="Q78" s="5">
        <f>IF(B78&gt;=$C$5,$C$12/$C$13*P78,"")</f>
        <v>0</v>
      </c>
      <c r="R78" s="5">
        <f t="shared" si="21"/>
        <v>0</v>
      </c>
      <c r="S78" s="43">
        <f t="shared" si="15"/>
        <v>0</v>
      </c>
      <c r="T78" s="5">
        <f>IF(AND($C$5&lt;=B78,B78&lt;= $C$17), FV($C$23/12,12*C78,$C$32,$C$20,0)*-1,0)</f>
        <v>0</v>
      </c>
      <c r="U78" s="25" t="s">
        <v>75</v>
      </c>
      <c r="V78" s="5" t="e">
        <f t="shared" si="19"/>
        <v>#VALUE!</v>
      </c>
      <c r="W78" s="5" t="e">
        <f t="shared" si="9"/>
        <v>#VALUE!</v>
      </c>
      <c r="X78" s="5" t="e">
        <f t="shared" si="10"/>
        <v>#VALUE!</v>
      </c>
      <c r="Y78" s="5" t="e">
        <f>W78-X78</f>
        <v>#VALUE!</v>
      </c>
      <c r="Z78" s="5" t="e">
        <f t="shared" si="11"/>
        <v>#VALUE!</v>
      </c>
      <c r="AA78" s="70" t="e">
        <f t="shared" si="16"/>
        <v>#VALUE!</v>
      </c>
      <c r="AB78" s="45">
        <v>0</v>
      </c>
      <c r="AC78" s="32">
        <f>IF(AND($C$5&lt;=B78, B78&lt;=$C$17), FV($C$22/12,12*D78,$C$21,$C$20,0)*-1,0)</f>
        <v>0</v>
      </c>
      <c r="AE78" s="5">
        <f t="shared" si="12"/>
        <v>0</v>
      </c>
      <c r="AF78" s="5">
        <f t="shared" si="13"/>
        <v>0</v>
      </c>
      <c r="AG78" s="5">
        <f t="shared" si="14"/>
        <v>0</v>
      </c>
      <c r="AH78" s="5">
        <f>AF78-AG78</f>
        <v>0</v>
      </c>
      <c r="AI78" s="5">
        <f t="shared" si="17"/>
        <v>0</v>
      </c>
      <c r="AJ78" s="105" t="str">
        <f t="shared" si="18"/>
        <v/>
      </c>
      <c r="AK78" s="65">
        <v>0</v>
      </c>
      <c r="AL78" s="66"/>
    </row>
    <row r="79" spans="1:38" s="5" customFormat="1" x14ac:dyDescent="0.35">
      <c r="A79"/>
      <c r="B79" s="16">
        <v>43</v>
      </c>
      <c r="C79">
        <f t="shared" si="0"/>
        <v>43</v>
      </c>
      <c r="D79" s="17" t="str">
        <f>IF(AND($C$5&lt;=B79, B79&lt;=$C$17), B79-$C$5, "")</f>
        <v/>
      </c>
      <c r="E79" s="17" t="str">
        <f t="shared" si="1"/>
        <v/>
      </c>
      <c r="F79" s="26">
        <f t="shared" si="2"/>
        <v>-42</v>
      </c>
      <c r="G79" s="18">
        <f t="shared" si="3"/>
        <v>43</v>
      </c>
      <c r="H79" s="11">
        <f t="shared" si="4"/>
        <v>0</v>
      </c>
      <c r="I79" s="10">
        <f t="shared" si="5"/>
        <v>0</v>
      </c>
      <c r="J79" s="11">
        <f>IF(B79&gt;=$C$5,($C$17-$C$5)-C79, "")</f>
        <v>-43</v>
      </c>
      <c r="K79" s="11">
        <f>IF(B79&gt;=$C$5,J79*$C$9*$C$11,"")</f>
        <v>0</v>
      </c>
      <c r="L79" s="11">
        <f t="shared" si="20"/>
        <v>0</v>
      </c>
      <c r="M79" s="11">
        <f>IF(B79&gt;=$C$5, (18-$C$16)-C79, "")</f>
        <v>-25</v>
      </c>
      <c r="N79" s="11">
        <f>IF(B79&gt;=$C$5,4*$C$15*$C$14,"")</f>
        <v>0</v>
      </c>
      <c r="O79" s="11">
        <f t="shared" si="7"/>
        <v>0</v>
      </c>
      <c r="P79" s="5">
        <f>IF(B79&gt;=$C$5,$C$13-C79,"")</f>
        <v>-42</v>
      </c>
      <c r="Q79" s="5">
        <f>IF(B79&gt;=$C$5,$C$12/$C$13*P79,"")</f>
        <v>0</v>
      </c>
      <c r="R79" s="5">
        <f t="shared" si="21"/>
        <v>0</v>
      </c>
      <c r="S79" s="43">
        <f t="shared" si="15"/>
        <v>0</v>
      </c>
      <c r="T79" s="5">
        <f>IF(AND($C$5&lt;=B79,B79&lt;= $C$17), FV($C$23/12,12*C79,$C$32,$C$20,0)*-1,0)</f>
        <v>0</v>
      </c>
      <c r="U79" s="25" t="s">
        <v>76</v>
      </c>
      <c r="V79" s="5" t="e">
        <f t="shared" si="19"/>
        <v>#VALUE!</v>
      </c>
      <c r="W79" s="5" t="e">
        <f t="shared" si="9"/>
        <v>#VALUE!</v>
      </c>
      <c r="X79" s="5" t="e">
        <f t="shared" si="10"/>
        <v>#VALUE!</v>
      </c>
      <c r="Y79" s="5" t="e">
        <f t="shared" ref="Y79:Y136" si="22">W79-X79</f>
        <v>#VALUE!</v>
      </c>
      <c r="Z79" s="5" t="e">
        <f t="shared" si="11"/>
        <v>#VALUE!</v>
      </c>
      <c r="AA79" s="70" t="e">
        <f t="shared" si="16"/>
        <v>#VALUE!</v>
      </c>
      <c r="AB79" s="45">
        <v>0</v>
      </c>
      <c r="AC79" s="32">
        <f>IF(AND($C$5&lt;=B79, B79&lt;=$C$17), FV($C$22/12,12*D79,$C$21,$C$20,0)*-1,0)</f>
        <v>0</v>
      </c>
      <c r="AE79" s="5">
        <f t="shared" si="12"/>
        <v>0</v>
      </c>
      <c r="AF79" s="5">
        <f t="shared" si="13"/>
        <v>0</v>
      </c>
      <c r="AG79" s="5">
        <f t="shared" si="14"/>
        <v>0</v>
      </c>
      <c r="AH79" s="5">
        <f t="shared" ref="AH79:AH136" si="23">AF79-AG79</f>
        <v>0</v>
      </c>
      <c r="AI79" s="5">
        <f t="shared" si="17"/>
        <v>0</v>
      </c>
      <c r="AJ79" s="105" t="str">
        <f t="shared" si="18"/>
        <v/>
      </c>
      <c r="AK79" s="65">
        <v>0</v>
      </c>
      <c r="AL79" s="66"/>
    </row>
    <row r="80" spans="1:38" s="5" customFormat="1" x14ac:dyDescent="0.35">
      <c r="A80"/>
      <c r="B80" s="16">
        <v>44</v>
      </c>
      <c r="C80">
        <f t="shared" si="0"/>
        <v>44</v>
      </c>
      <c r="D80" s="17" t="str">
        <f>IF(AND($C$5&lt;=B80, B80&lt;=$C$17), B80-$C$5, "")</f>
        <v/>
      </c>
      <c r="E80" s="17" t="str">
        <f t="shared" si="1"/>
        <v/>
      </c>
      <c r="F80" s="26">
        <f t="shared" si="2"/>
        <v>-43</v>
      </c>
      <c r="G80" s="18">
        <f t="shared" si="3"/>
        <v>44</v>
      </c>
      <c r="H80" s="11">
        <f t="shared" si="4"/>
        <v>0</v>
      </c>
      <c r="I80" s="10">
        <f t="shared" si="5"/>
        <v>0</v>
      </c>
      <c r="J80" s="11">
        <f>IF(B80&gt;=$C$5,($C$17-$C$5)-C80, "")</f>
        <v>-44</v>
      </c>
      <c r="K80" s="11">
        <f>IF(B80&gt;=$C$5,J80*$C$9*$C$11,"")</f>
        <v>0</v>
      </c>
      <c r="L80" s="11">
        <f t="shared" si="20"/>
        <v>0</v>
      </c>
      <c r="M80" s="11">
        <f>IF(B80&gt;=$C$5, (18-$C$16)-C80, "")</f>
        <v>-26</v>
      </c>
      <c r="N80" s="11">
        <f>IF(B80&gt;=$C$5,4*$C$15*$C$14,"")</f>
        <v>0</v>
      </c>
      <c r="O80" s="11">
        <f t="shared" si="7"/>
        <v>0</v>
      </c>
      <c r="P80" s="5">
        <f>IF(B80&gt;=$C$5,$C$13-C80,"")</f>
        <v>-43</v>
      </c>
      <c r="Q80" s="5">
        <f>IF(B80&gt;=$C$5,$C$12/$C$13*P80,"")</f>
        <v>0</v>
      </c>
      <c r="R80" s="5">
        <f t="shared" si="21"/>
        <v>0</v>
      </c>
      <c r="S80" s="43">
        <f t="shared" si="15"/>
        <v>0</v>
      </c>
      <c r="T80" s="5">
        <f>IF(AND($C$5&lt;=B80,B80&lt;= $C$17), FV($C$23/12,12*C80,$C$32,$C$20,0)*-1,0)</f>
        <v>0</v>
      </c>
      <c r="V80" s="5" t="e">
        <f t="shared" si="19"/>
        <v>#VALUE!</v>
      </c>
      <c r="W80" s="5" t="e">
        <f t="shared" si="9"/>
        <v>#VALUE!</v>
      </c>
      <c r="X80" s="5" t="e">
        <f t="shared" si="10"/>
        <v>#VALUE!</v>
      </c>
      <c r="Y80" s="5" t="e">
        <f t="shared" si="22"/>
        <v>#VALUE!</v>
      </c>
      <c r="Z80" s="5" t="e">
        <f t="shared" si="11"/>
        <v>#VALUE!</v>
      </c>
      <c r="AA80" s="70" t="e">
        <f t="shared" si="16"/>
        <v>#VALUE!</v>
      </c>
      <c r="AB80" s="45">
        <v>0</v>
      </c>
      <c r="AC80" s="32">
        <f>IF(AND($C$5&lt;=B80, B80&lt;=$C$17), FV($C$22/12,12*D80,$C$21,$C$20,0)*-1,0)</f>
        <v>0</v>
      </c>
      <c r="AE80" s="5">
        <f t="shared" si="12"/>
        <v>0</v>
      </c>
      <c r="AF80" s="5">
        <f t="shared" si="13"/>
        <v>0</v>
      </c>
      <c r="AG80" s="5">
        <f t="shared" si="14"/>
        <v>0</v>
      </c>
      <c r="AH80" s="5">
        <f t="shared" si="23"/>
        <v>0</v>
      </c>
      <c r="AI80" s="5">
        <f t="shared" si="17"/>
        <v>0</v>
      </c>
      <c r="AJ80" s="105" t="str">
        <f t="shared" si="18"/>
        <v/>
      </c>
      <c r="AK80" s="65">
        <v>0</v>
      </c>
      <c r="AL80" s="66"/>
    </row>
    <row r="81" spans="1:38" s="5" customFormat="1" x14ac:dyDescent="0.35">
      <c r="A81"/>
      <c r="B81" s="16">
        <v>45</v>
      </c>
      <c r="C81">
        <f t="shared" si="0"/>
        <v>45</v>
      </c>
      <c r="D81" s="17" t="str">
        <f>IF(AND($C$5&lt;=B81, B81&lt;=$C$17), B81-$C$5, "")</f>
        <v/>
      </c>
      <c r="E81" s="17" t="str">
        <f t="shared" si="1"/>
        <v/>
      </c>
      <c r="F81" s="26">
        <f t="shared" si="2"/>
        <v>-44</v>
      </c>
      <c r="G81" s="18">
        <f t="shared" si="3"/>
        <v>45</v>
      </c>
      <c r="H81" s="11">
        <f t="shared" si="4"/>
        <v>0</v>
      </c>
      <c r="I81" s="10">
        <f t="shared" si="5"/>
        <v>0</v>
      </c>
      <c r="J81" s="11">
        <f>IF(B81&gt;=$C$5,($C$17-$C$5)-C81, "")</f>
        <v>-45</v>
      </c>
      <c r="K81" s="11">
        <f>IF(B81&gt;=$C$5,J81*$C$9*$C$11,"")</f>
        <v>0</v>
      </c>
      <c r="L81" s="11">
        <f t="shared" si="20"/>
        <v>0</v>
      </c>
      <c r="M81" s="11">
        <f>IF(B81&gt;=$C$5, (18-$C$16)-C81, "")</f>
        <v>-27</v>
      </c>
      <c r="N81" s="11">
        <f>IF(B81&gt;=$C$5,4*$C$15*$C$14,"")</f>
        <v>0</v>
      </c>
      <c r="O81" s="11">
        <f t="shared" si="7"/>
        <v>0</v>
      </c>
      <c r="P81" s="5">
        <f>IF(B81&gt;=$C$5,$C$13-C81,"")</f>
        <v>-44</v>
      </c>
      <c r="Q81" s="5">
        <f>IF(B81&gt;=$C$5,$C$12/$C$13*P81,"")</f>
        <v>0</v>
      </c>
      <c r="R81" s="5">
        <f t="shared" si="21"/>
        <v>0</v>
      </c>
      <c r="S81" s="43">
        <f t="shared" si="15"/>
        <v>0</v>
      </c>
      <c r="T81" s="5">
        <f>IF(AND($C$5&lt;=B81,B81&lt;= $C$17), FV($C$23/12,12*C81,$C$32,$C$20,0)*-1,0)</f>
        <v>0</v>
      </c>
      <c r="V81" s="5" t="e">
        <f t="shared" si="19"/>
        <v>#VALUE!</v>
      </c>
      <c r="W81" s="5" t="e">
        <f t="shared" si="9"/>
        <v>#VALUE!</v>
      </c>
      <c r="X81" s="5" t="e">
        <f t="shared" si="10"/>
        <v>#VALUE!</v>
      </c>
      <c r="Y81" s="5" t="e">
        <f t="shared" si="22"/>
        <v>#VALUE!</v>
      </c>
      <c r="Z81" s="5" t="e">
        <f t="shared" si="11"/>
        <v>#VALUE!</v>
      </c>
      <c r="AA81" s="70" t="e">
        <f t="shared" si="16"/>
        <v>#VALUE!</v>
      </c>
      <c r="AB81" s="45">
        <v>0</v>
      </c>
      <c r="AC81" s="32">
        <f>IF(AND($C$5&lt;=B81, B81&lt;=$C$17), FV($C$22/12,12*D81,$C$21,$C$20,0)*-1,0)</f>
        <v>0</v>
      </c>
      <c r="AE81" s="5">
        <f t="shared" si="12"/>
        <v>0</v>
      </c>
      <c r="AF81" s="5">
        <f t="shared" si="13"/>
        <v>0</v>
      </c>
      <c r="AG81" s="5">
        <f t="shared" si="14"/>
        <v>0</v>
      </c>
      <c r="AH81" s="5">
        <f t="shared" si="23"/>
        <v>0</v>
      </c>
      <c r="AI81" s="5">
        <f t="shared" si="17"/>
        <v>0</v>
      </c>
      <c r="AJ81" s="105" t="str">
        <f t="shared" si="18"/>
        <v/>
      </c>
      <c r="AK81" s="65">
        <v>0</v>
      </c>
      <c r="AL81" s="66"/>
    </row>
    <row r="82" spans="1:38" s="5" customFormat="1" x14ac:dyDescent="0.35">
      <c r="A82"/>
      <c r="B82" s="16">
        <v>46</v>
      </c>
      <c r="C82">
        <f t="shared" si="0"/>
        <v>46</v>
      </c>
      <c r="D82" s="17" t="str">
        <f>IF(AND($C$5&lt;=B82, B82&lt;=$C$17), B82-$C$5, "")</f>
        <v/>
      </c>
      <c r="E82" s="17" t="str">
        <f t="shared" si="1"/>
        <v/>
      </c>
      <c r="F82" s="26">
        <f t="shared" si="2"/>
        <v>-45</v>
      </c>
      <c r="G82" s="18">
        <f t="shared" si="3"/>
        <v>46</v>
      </c>
      <c r="H82" s="11">
        <f t="shared" si="4"/>
        <v>0</v>
      </c>
      <c r="I82" s="10">
        <f t="shared" si="5"/>
        <v>0</v>
      </c>
      <c r="J82" s="11">
        <f>IF(B82&gt;=$C$5,($C$17-$C$5)-C82, "")</f>
        <v>-46</v>
      </c>
      <c r="K82" s="11">
        <f>IF(B82&gt;=$C$5,J82*$C$9*$C$11,"")</f>
        <v>0</v>
      </c>
      <c r="L82" s="11">
        <f t="shared" si="20"/>
        <v>0</v>
      </c>
      <c r="M82" s="11">
        <f>IF(B82&gt;=$C$5, (18-$C$16)-C82, "")</f>
        <v>-28</v>
      </c>
      <c r="N82" s="11">
        <f>IF(B82&gt;=$C$5,4*$C$15*$C$14,"")</f>
        <v>0</v>
      </c>
      <c r="O82" s="11">
        <f>IF(M82&gt;=0,N82,0)</f>
        <v>0</v>
      </c>
      <c r="P82" s="5">
        <f>IF(B82&gt;=$C$5,$C$13-C82,"")</f>
        <v>-45</v>
      </c>
      <c r="Q82" s="5">
        <f>IF(B82&gt;=$C$5,$C$12/$C$13*P82,"")</f>
        <v>0</v>
      </c>
      <c r="R82" s="5">
        <f t="shared" si="21"/>
        <v>0</v>
      </c>
      <c r="S82" s="43">
        <f t="shared" si="15"/>
        <v>0</v>
      </c>
      <c r="T82" s="5">
        <f>IF(AND($C$5&lt;=B82,B82&lt;= $C$17), FV($C$23/12,12*C82,$C$32,$C$20,0)*-1,0)</f>
        <v>0</v>
      </c>
      <c r="V82" s="5" t="e">
        <f t="shared" si="19"/>
        <v>#VALUE!</v>
      </c>
      <c r="W82" s="5" t="e">
        <f t="shared" si="9"/>
        <v>#VALUE!</v>
      </c>
      <c r="X82" s="5" t="e">
        <f t="shared" si="10"/>
        <v>#VALUE!</v>
      </c>
      <c r="Y82" s="5" t="e">
        <f t="shared" si="22"/>
        <v>#VALUE!</v>
      </c>
      <c r="Z82" s="5" t="e">
        <f t="shared" si="11"/>
        <v>#VALUE!</v>
      </c>
      <c r="AA82" s="70" t="e">
        <f t="shared" si="16"/>
        <v>#VALUE!</v>
      </c>
      <c r="AB82" s="45">
        <v>0</v>
      </c>
      <c r="AC82" s="32">
        <f>IF(AND($C$5&lt;=B82, B82&lt;=$C$17), FV($C$22/12,12*D82,$C$21,$C$20,0)*-1,0)</f>
        <v>0</v>
      </c>
      <c r="AE82" s="5">
        <f t="shared" si="12"/>
        <v>0</v>
      </c>
      <c r="AF82" s="5">
        <f t="shared" si="13"/>
        <v>0</v>
      </c>
      <c r="AG82" s="5">
        <f t="shared" si="14"/>
        <v>0</v>
      </c>
      <c r="AH82" s="5">
        <f t="shared" si="23"/>
        <v>0</v>
      </c>
      <c r="AI82" s="5">
        <f t="shared" si="17"/>
        <v>0</v>
      </c>
      <c r="AJ82" s="105" t="str">
        <f t="shared" si="18"/>
        <v/>
      </c>
      <c r="AK82" s="65">
        <v>0</v>
      </c>
      <c r="AL82" s="66"/>
    </row>
    <row r="83" spans="1:38" s="5" customFormat="1" x14ac:dyDescent="0.35">
      <c r="A83"/>
      <c r="B83" s="16">
        <v>47</v>
      </c>
      <c r="C83">
        <f t="shared" si="0"/>
        <v>47</v>
      </c>
      <c r="D83" s="17" t="str">
        <f>IF(AND($C$5&lt;=B83, B83&lt;=$C$17), B83-$C$5, "")</f>
        <v/>
      </c>
      <c r="E83" s="17" t="str">
        <f t="shared" si="1"/>
        <v/>
      </c>
      <c r="F83" s="26">
        <f t="shared" si="2"/>
        <v>-46</v>
      </c>
      <c r="G83" s="18">
        <f t="shared" si="3"/>
        <v>47</v>
      </c>
      <c r="H83" s="11">
        <f t="shared" si="4"/>
        <v>0</v>
      </c>
      <c r="I83" s="10">
        <f t="shared" si="5"/>
        <v>0</v>
      </c>
      <c r="J83" s="11">
        <f>IF(B83&gt;=$C$5,($C$17-$C$5)-C83, "")</f>
        <v>-47</v>
      </c>
      <c r="K83" s="11">
        <f>IF(B83&gt;=$C$5,J83*$C$9*$C$11,"")</f>
        <v>0</v>
      </c>
      <c r="L83" s="11">
        <f t="shared" si="20"/>
        <v>0</v>
      </c>
      <c r="M83" s="11">
        <f>IF(B83&gt;=$C$5, (18-$C$16)-C83, "")</f>
        <v>-29</v>
      </c>
      <c r="N83" s="11">
        <f>IF(B83&gt;=$C$5,4*$C$15*$C$14,"")</f>
        <v>0</v>
      </c>
      <c r="O83" s="11">
        <f t="shared" si="7"/>
        <v>0</v>
      </c>
      <c r="P83" s="5">
        <f>IF(B83&gt;=$C$5,$C$13-C83,"")</f>
        <v>-46</v>
      </c>
      <c r="Q83" s="5">
        <f>IF(B83&gt;=$C$5,$C$12/$C$13*P83,"")</f>
        <v>0</v>
      </c>
      <c r="R83" s="5">
        <f t="shared" si="21"/>
        <v>0</v>
      </c>
      <c r="S83" s="43">
        <f t="shared" si="15"/>
        <v>0</v>
      </c>
      <c r="T83" s="5">
        <f>IF(AND($C$5&lt;=B83,B83&lt;= $C$17), FV($C$23/12,12*C83,$C$32,$C$20,0)*-1,0)</f>
        <v>0</v>
      </c>
      <c r="V83" s="5" t="e">
        <f t="shared" si="19"/>
        <v>#VALUE!</v>
      </c>
      <c r="W83" s="5" t="e">
        <f t="shared" si="9"/>
        <v>#VALUE!</v>
      </c>
      <c r="X83" s="5" t="e">
        <f t="shared" si="10"/>
        <v>#VALUE!</v>
      </c>
      <c r="Y83" s="5" t="e">
        <f t="shared" si="22"/>
        <v>#VALUE!</v>
      </c>
      <c r="Z83" s="5" t="e">
        <f t="shared" si="11"/>
        <v>#VALUE!</v>
      </c>
      <c r="AA83" s="70" t="e">
        <f t="shared" si="16"/>
        <v>#VALUE!</v>
      </c>
      <c r="AB83" s="45">
        <v>0</v>
      </c>
      <c r="AC83" s="32">
        <f>IF(AND($C$5&lt;=B83, B83&lt;=$C$17), FV($C$22/12,12*D83,$C$21,$C$20,0)*-1,0)</f>
        <v>0</v>
      </c>
      <c r="AE83" s="5">
        <f t="shared" si="12"/>
        <v>0</v>
      </c>
      <c r="AF83" s="5">
        <f t="shared" si="13"/>
        <v>0</v>
      </c>
      <c r="AG83" s="5">
        <f t="shared" si="14"/>
        <v>0</v>
      </c>
      <c r="AH83" s="5">
        <f t="shared" si="23"/>
        <v>0</v>
      </c>
      <c r="AI83" s="5">
        <f t="shared" si="17"/>
        <v>0</v>
      </c>
      <c r="AJ83" s="105" t="str">
        <f t="shared" si="18"/>
        <v/>
      </c>
      <c r="AK83" s="65">
        <v>0</v>
      </c>
      <c r="AL83" s="66"/>
    </row>
    <row r="84" spans="1:38" s="5" customFormat="1" x14ac:dyDescent="0.35">
      <c r="A84"/>
      <c r="B84" s="16">
        <v>48</v>
      </c>
      <c r="C84">
        <f t="shared" si="0"/>
        <v>48</v>
      </c>
      <c r="D84" s="17" t="str">
        <f>IF(AND($C$5&lt;=B84, B84&lt;=$C$17), B84-$C$5, "")</f>
        <v/>
      </c>
      <c r="E84" s="17" t="str">
        <f t="shared" si="1"/>
        <v/>
      </c>
      <c r="F84" s="26">
        <f t="shared" si="2"/>
        <v>-47</v>
      </c>
      <c r="G84" s="18">
        <f t="shared" si="3"/>
        <v>48</v>
      </c>
      <c r="H84" s="11">
        <f t="shared" si="4"/>
        <v>0</v>
      </c>
      <c r="I84" s="10">
        <f t="shared" si="5"/>
        <v>0</v>
      </c>
      <c r="J84" s="11">
        <f>IF(B84&gt;=$C$5,($C$17-$C$5)-C84, "")</f>
        <v>-48</v>
      </c>
      <c r="K84" s="11">
        <f>IF(B84&gt;=$C$5,J84*$C$9*$C$11,"")</f>
        <v>0</v>
      </c>
      <c r="L84" s="11">
        <f t="shared" si="20"/>
        <v>0</v>
      </c>
      <c r="M84" s="11">
        <f>IF(B84&gt;=$C$5, (18-$C$16)-C84, "")</f>
        <v>-30</v>
      </c>
      <c r="N84" s="11">
        <f>IF(B84&gt;=$C$5,4*$C$15*$C$14,"")</f>
        <v>0</v>
      </c>
      <c r="O84" s="11">
        <f t="shared" si="7"/>
        <v>0</v>
      </c>
      <c r="P84" s="5">
        <f>IF(B84&gt;=$C$5,$C$13-C84,"")</f>
        <v>-47</v>
      </c>
      <c r="Q84" s="5">
        <f>IF(B84&gt;=$C$5,$C$12/$C$13*P84,"")</f>
        <v>0</v>
      </c>
      <c r="R84" s="5">
        <f t="shared" si="21"/>
        <v>0</v>
      </c>
      <c r="S84" s="43">
        <f t="shared" si="15"/>
        <v>0</v>
      </c>
      <c r="T84" s="5">
        <f>IF(AND($C$5&lt;=B84,B84&lt;= $C$17), FV($C$23/12,12*C84,$C$32,$C$20,0)*-1,0)</f>
        <v>0</v>
      </c>
      <c r="V84" s="5" t="e">
        <f t="shared" si="19"/>
        <v>#VALUE!</v>
      </c>
      <c r="W84" s="5" t="e">
        <f t="shared" si="9"/>
        <v>#VALUE!</v>
      </c>
      <c r="X84" s="5" t="e">
        <f t="shared" si="10"/>
        <v>#VALUE!</v>
      </c>
      <c r="Y84" s="5" t="e">
        <f t="shared" si="22"/>
        <v>#VALUE!</v>
      </c>
      <c r="Z84" s="5" t="e">
        <f t="shared" si="11"/>
        <v>#VALUE!</v>
      </c>
      <c r="AA84" s="70" t="e">
        <f t="shared" si="16"/>
        <v>#VALUE!</v>
      </c>
      <c r="AB84" s="45">
        <v>0</v>
      </c>
      <c r="AC84" s="32">
        <f>IF(AND($C$5&lt;=B84, B84&lt;=$C$17), FV($C$22/12,12*D84,$C$21,$C$20,0)*-1,0)</f>
        <v>0</v>
      </c>
      <c r="AE84" s="5">
        <f t="shared" si="12"/>
        <v>0</v>
      </c>
      <c r="AF84" s="5">
        <f t="shared" si="13"/>
        <v>0</v>
      </c>
      <c r="AG84" s="5">
        <f t="shared" si="14"/>
        <v>0</v>
      </c>
      <c r="AH84" s="5">
        <f t="shared" si="23"/>
        <v>0</v>
      </c>
      <c r="AI84" s="5">
        <f t="shared" si="17"/>
        <v>0</v>
      </c>
      <c r="AJ84" s="105" t="str">
        <f t="shared" si="18"/>
        <v/>
      </c>
      <c r="AK84" s="65">
        <v>0</v>
      </c>
      <c r="AL84" s="66"/>
    </row>
    <row r="85" spans="1:38" s="5" customFormat="1" x14ac:dyDescent="0.35">
      <c r="A85"/>
      <c r="B85" s="16">
        <v>49</v>
      </c>
      <c r="C85">
        <f t="shared" si="0"/>
        <v>49</v>
      </c>
      <c r="D85" s="17" t="str">
        <f>IF(AND($C$5&lt;=B85, B85&lt;=$C$17), B85-$C$5, "")</f>
        <v/>
      </c>
      <c r="E85" s="17" t="str">
        <f t="shared" si="1"/>
        <v/>
      </c>
      <c r="F85" s="26">
        <f t="shared" si="2"/>
        <v>-48</v>
      </c>
      <c r="G85" s="18">
        <f t="shared" si="3"/>
        <v>49</v>
      </c>
      <c r="H85" s="11">
        <f t="shared" si="4"/>
        <v>0</v>
      </c>
      <c r="I85" s="10">
        <f t="shared" si="5"/>
        <v>0</v>
      </c>
      <c r="J85" s="11">
        <f>IF(B85&gt;=$C$5,($C$17-$C$5)-C85, "")</f>
        <v>-49</v>
      </c>
      <c r="K85" s="11">
        <f>IF(B85&gt;=$C$5,J85*$C$9*$C$11,"")</f>
        <v>0</v>
      </c>
      <c r="L85" s="11">
        <f t="shared" si="20"/>
        <v>0</v>
      </c>
      <c r="M85" s="11">
        <f>IF(B85&gt;=$C$5, (18-$C$16)-C85, "")</f>
        <v>-31</v>
      </c>
      <c r="N85" s="11">
        <f>IF(B85&gt;=$C$5,4*$C$15*$C$14,"")</f>
        <v>0</v>
      </c>
      <c r="O85" s="11">
        <f t="shared" si="7"/>
        <v>0</v>
      </c>
      <c r="P85" s="5">
        <f>IF(B85&gt;=$C$5,$C$13-C85,"")</f>
        <v>-48</v>
      </c>
      <c r="Q85" s="5">
        <f>IF(B85&gt;=$C$5,$C$12/$C$13*P85,"")</f>
        <v>0</v>
      </c>
      <c r="R85" s="5">
        <f t="shared" si="21"/>
        <v>0</v>
      </c>
      <c r="S85" s="43">
        <f t="shared" si="15"/>
        <v>0</v>
      </c>
      <c r="T85" s="5">
        <f>IF(AND($C$5&lt;=B85,B85&lt;= $C$17), FV($C$23/12,12*C85,$C$32,$C$20,0)*-1,0)</f>
        <v>0</v>
      </c>
      <c r="V85" s="5" t="e">
        <f t="shared" si="19"/>
        <v>#VALUE!</v>
      </c>
      <c r="W85" s="5" t="e">
        <f t="shared" si="9"/>
        <v>#VALUE!</v>
      </c>
      <c r="X85" s="5" t="e">
        <f t="shared" si="10"/>
        <v>#VALUE!</v>
      </c>
      <c r="Y85" s="5" t="e">
        <f t="shared" si="22"/>
        <v>#VALUE!</v>
      </c>
      <c r="Z85" s="5" t="e">
        <f t="shared" si="11"/>
        <v>#VALUE!</v>
      </c>
      <c r="AA85" s="70" t="e">
        <f t="shared" si="16"/>
        <v>#VALUE!</v>
      </c>
      <c r="AB85" s="45">
        <v>0</v>
      </c>
      <c r="AC85" s="32">
        <f>IF(AND($C$5&lt;=B85, B85&lt;=$C$17), FV($C$22/12,12*D85,$C$21,$C$20,0)*-1,0)</f>
        <v>0</v>
      </c>
      <c r="AE85" s="5">
        <f t="shared" si="12"/>
        <v>0</v>
      </c>
      <c r="AF85" s="5">
        <f t="shared" si="13"/>
        <v>0</v>
      </c>
      <c r="AG85" s="5">
        <f t="shared" si="14"/>
        <v>0</v>
      </c>
      <c r="AH85" s="5">
        <f t="shared" si="23"/>
        <v>0</v>
      </c>
      <c r="AI85" s="5">
        <f t="shared" si="17"/>
        <v>0</v>
      </c>
      <c r="AJ85" s="105" t="str">
        <f t="shared" si="18"/>
        <v/>
      </c>
      <c r="AK85" s="65">
        <v>0</v>
      </c>
      <c r="AL85" s="66"/>
    </row>
    <row r="86" spans="1:38" s="5" customFormat="1" x14ac:dyDescent="0.35">
      <c r="A86"/>
      <c r="B86" s="16">
        <v>50</v>
      </c>
      <c r="C86">
        <f t="shared" si="0"/>
        <v>50</v>
      </c>
      <c r="D86" s="17" t="str">
        <f>IF(AND($C$5&lt;=B86, B86&lt;=$C$17), B86-$C$5, "")</f>
        <v/>
      </c>
      <c r="E86" s="17" t="str">
        <f t="shared" si="1"/>
        <v/>
      </c>
      <c r="F86" s="26">
        <f t="shared" si="2"/>
        <v>-49</v>
      </c>
      <c r="G86" s="18">
        <f t="shared" si="3"/>
        <v>50</v>
      </c>
      <c r="H86" s="11">
        <f t="shared" si="4"/>
        <v>0</v>
      </c>
      <c r="I86" s="10">
        <f t="shared" si="5"/>
        <v>0</v>
      </c>
      <c r="J86" s="11">
        <f>IF(B86&gt;=$C$5,($C$17-$C$5)-C86, "")</f>
        <v>-50</v>
      </c>
      <c r="K86" s="11">
        <f>IF(B86&gt;=$C$5,J86*$C$9*$C$11,"")</f>
        <v>0</v>
      </c>
      <c r="L86" s="11">
        <f t="shared" si="20"/>
        <v>0</v>
      </c>
      <c r="M86" s="11">
        <f>IF(B86&gt;=$C$5, (18-$C$16)-C86, "")</f>
        <v>-32</v>
      </c>
      <c r="N86" s="11">
        <f>IF(B86&gt;=$C$5,4*$C$15*$C$14,"")</f>
        <v>0</v>
      </c>
      <c r="O86" s="11">
        <f t="shared" si="7"/>
        <v>0</v>
      </c>
      <c r="P86" s="5">
        <f>IF(B86&gt;=$C$5,$C$13-C86,"")</f>
        <v>-49</v>
      </c>
      <c r="Q86" s="5">
        <f>IF(B86&gt;=$C$5,$C$12/$C$13*P86,"")</f>
        <v>0</v>
      </c>
      <c r="R86" s="5">
        <f t="shared" si="21"/>
        <v>0</v>
      </c>
      <c r="S86" s="43">
        <f t="shared" si="15"/>
        <v>0</v>
      </c>
      <c r="T86" s="5">
        <f>IF(AND($C$5&lt;=B86,B86&lt;= $C$17), FV($C$23/12,12*C86,$C$32,$C$20,0)*-1,0)</f>
        <v>0</v>
      </c>
      <c r="V86" s="5" t="e">
        <f t="shared" si="19"/>
        <v>#VALUE!</v>
      </c>
      <c r="W86" s="5" t="e">
        <f t="shared" si="9"/>
        <v>#VALUE!</v>
      </c>
      <c r="X86" s="5" t="e">
        <f t="shared" si="10"/>
        <v>#VALUE!</v>
      </c>
      <c r="Y86" s="5" t="e">
        <f t="shared" si="22"/>
        <v>#VALUE!</v>
      </c>
      <c r="Z86" s="5" t="e">
        <f t="shared" si="11"/>
        <v>#VALUE!</v>
      </c>
      <c r="AA86" s="70" t="e">
        <f t="shared" si="16"/>
        <v>#VALUE!</v>
      </c>
      <c r="AB86" s="45">
        <v>0</v>
      </c>
      <c r="AC86" s="32">
        <f>IF(AND($C$5&lt;=B86, B86&lt;=$C$17), FV($C$22/12,12*D86,$C$21,$C$20,0)*-1,0)</f>
        <v>0</v>
      </c>
      <c r="AE86" s="5">
        <f t="shared" si="12"/>
        <v>0</v>
      </c>
      <c r="AF86" s="5">
        <f t="shared" si="13"/>
        <v>0</v>
      </c>
      <c r="AG86" s="5">
        <f t="shared" si="14"/>
        <v>0</v>
      </c>
      <c r="AH86" s="5">
        <f t="shared" si="23"/>
        <v>0</v>
      </c>
      <c r="AI86" s="5">
        <f t="shared" si="17"/>
        <v>0</v>
      </c>
      <c r="AJ86" s="105" t="str">
        <f t="shared" si="18"/>
        <v/>
      </c>
      <c r="AK86" s="65">
        <v>0</v>
      </c>
      <c r="AL86" s="66"/>
    </row>
    <row r="87" spans="1:38" s="5" customFormat="1" x14ac:dyDescent="0.35">
      <c r="A87"/>
      <c r="B87" s="16">
        <v>51</v>
      </c>
      <c r="C87">
        <f t="shared" si="0"/>
        <v>51</v>
      </c>
      <c r="D87" s="17" t="str">
        <f>IF(AND($C$5&lt;=B87, B87&lt;=$C$17), B87-$C$5, "")</f>
        <v/>
      </c>
      <c r="E87" s="17" t="str">
        <f t="shared" si="1"/>
        <v/>
      </c>
      <c r="F87" s="26">
        <f t="shared" si="2"/>
        <v>-50</v>
      </c>
      <c r="G87" s="18">
        <f t="shared" si="3"/>
        <v>51</v>
      </c>
      <c r="H87" s="11">
        <f t="shared" si="4"/>
        <v>0</v>
      </c>
      <c r="I87" s="10">
        <f t="shared" si="5"/>
        <v>0</v>
      </c>
      <c r="J87" s="11">
        <f>IF(B87&gt;=$C$5,($C$17-$C$5)-C87, "")</f>
        <v>-51</v>
      </c>
      <c r="K87" s="11">
        <f>IF(B87&gt;=$C$5,J87*$C$9*$C$11,"")</f>
        <v>0</v>
      </c>
      <c r="L87" s="11">
        <f t="shared" si="20"/>
        <v>0</v>
      </c>
      <c r="M87" s="11">
        <f>IF(B87&gt;=$C$5, (18-$C$16)-C87, "")</f>
        <v>-33</v>
      </c>
      <c r="N87" s="11">
        <f>IF(B87&gt;=$C$5,4*$C$15*$C$14,"")</f>
        <v>0</v>
      </c>
      <c r="O87" s="11">
        <f t="shared" si="7"/>
        <v>0</v>
      </c>
      <c r="P87" s="5">
        <f>IF(B87&gt;=$C$5,$C$13-C87,"")</f>
        <v>-50</v>
      </c>
      <c r="Q87" s="5">
        <f>IF(B87&gt;=$C$5,$C$12/$C$13*P87,"")</f>
        <v>0</v>
      </c>
      <c r="R87" s="5">
        <f t="shared" si="21"/>
        <v>0</v>
      </c>
      <c r="S87" s="43">
        <f t="shared" si="15"/>
        <v>0</v>
      </c>
      <c r="T87" s="5">
        <f>IF(AND($C$5&lt;=B87,B87&lt;= $C$17), FV($C$23/12,12*C87,$C$32,$C$20,0)*-1,0)</f>
        <v>0</v>
      </c>
      <c r="V87" s="5" t="e">
        <f t="shared" si="19"/>
        <v>#VALUE!</v>
      </c>
      <c r="W87" s="5" t="e">
        <f t="shared" si="9"/>
        <v>#VALUE!</v>
      </c>
      <c r="X87" s="5" t="e">
        <f t="shared" si="10"/>
        <v>#VALUE!</v>
      </c>
      <c r="Y87" s="5" t="e">
        <f t="shared" si="22"/>
        <v>#VALUE!</v>
      </c>
      <c r="Z87" s="5" t="e">
        <f t="shared" si="11"/>
        <v>#VALUE!</v>
      </c>
      <c r="AA87" s="70" t="e">
        <f t="shared" si="16"/>
        <v>#VALUE!</v>
      </c>
      <c r="AB87" s="45">
        <v>0</v>
      </c>
      <c r="AC87" s="32">
        <f>IF(AND($C$5&lt;=B87, B87&lt;=$C$17), FV($C$22/12,12*D87,$C$21,$C$20,0)*-1,0)</f>
        <v>0</v>
      </c>
      <c r="AE87" s="5">
        <f t="shared" si="12"/>
        <v>0</v>
      </c>
      <c r="AF87" s="5">
        <f t="shared" si="13"/>
        <v>0</v>
      </c>
      <c r="AG87" s="5">
        <f t="shared" si="14"/>
        <v>0</v>
      </c>
      <c r="AH87" s="5">
        <f t="shared" si="23"/>
        <v>0</v>
      </c>
      <c r="AI87" s="5">
        <f t="shared" si="17"/>
        <v>0</v>
      </c>
      <c r="AJ87" s="105" t="str">
        <f t="shared" si="18"/>
        <v/>
      </c>
      <c r="AK87" s="65">
        <v>0</v>
      </c>
      <c r="AL87" s="66"/>
    </row>
    <row r="88" spans="1:38" s="5" customFormat="1" x14ac:dyDescent="0.35">
      <c r="A88"/>
      <c r="B88" s="16">
        <v>52</v>
      </c>
      <c r="C88">
        <f t="shared" si="0"/>
        <v>52</v>
      </c>
      <c r="D88" s="17" t="str">
        <f>IF(AND($C$5&lt;=B88, B88&lt;=$C$17), B88-$C$5, "")</f>
        <v/>
      </c>
      <c r="E88" s="17" t="str">
        <f t="shared" si="1"/>
        <v/>
      </c>
      <c r="F88" s="26">
        <f t="shared" si="2"/>
        <v>-51</v>
      </c>
      <c r="G88" s="18">
        <f t="shared" si="3"/>
        <v>52</v>
      </c>
      <c r="H88" s="11">
        <f t="shared" si="4"/>
        <v>0</v>
      </c>
      <c r="I88" s="10">
        <f t="shared" si="5"/>
        <v>0</v>
      </c>
      <c r="J88" s="11">
        <f>IF(B88&gt;=$C$5,($C$17-$C$5)-C88, "")</f>
        <v>-52</v>
      </c>
      <c r="K88" s="11">
        <f>IF(B88&gt;=$C$5,J88*$C$9*$C$11,"")</f>
        <v>0</v>
      </c>
      <c r="L88" s="11">
        <f t="shared" si="20"/>
        <v>0</v>
      </c>
      <c r="M88" s="11">
        <f>IF(B88&gt;=$C$5, (18-$C$16)-C88, "")</f>
        <v>-34</v>
      </c>
      <c r="N88" s="11">
        <f>IF(B88&gt;=$C$5,4*$C$15*$C$14,"")</f>
        <v>0</v>
      </c>
      <c r="O88" s="11">
        <f t="shared" si="7"/>
        <v>0</v>
      </c>
      <c r="P88" s="5">
        <f>IF(B88&gt;=$C$5,$C$13-C88,"")</f>
        <v>-51</v>
      </c>
      <c r="Q88" s="5">
        <f>IF(B88&gt;=$C$5,$C$12/$C$13*P88,"")</f>
        <v>0</v>
      </c>
      <c r="R88" s="5">
        <f t="shared" si="21"/>
        <v>0</v>
      </c>
      <c r="S88" s="43">
        <f t="shared" si="15"/>
        <v>0</v>
      </c>
      <c r="T88" s="5">
        <f>IF(AND($C$5&lt;=B88,B88&lt;= $C$17), FV($C$23/12,12*C88,$C$32,$C$20,0)*-1,0)</f>
        <v>0</v>
      </c>
      <c r="V88" s="5" t="e">
        <f t="shared" si="19"/>
        <v>#VALUE!</v>
      </c>
      <c r="W88" s="5" t="e">
        <f t="shared" si="9"/>
        <v>#VALUE!</v>
      </c>
      <c r="X88" s="5" t="e">
        <f t="shared" si="10"/>
        <v>#VALUE!</v>
      </c>
      <c r="Y88" s="5" t="e">
        <f t="shared" si="22"/>
        <v>#VALUE!</v>
      </c>
      <c r="Z88" s="5" t="e">
        <f t="shared" si="11"/>
        <v>#VALUE!</v>
      </c>
      <c r="AA88" s="70" t="e">
        <f t="shared" si="16"/>
        <v>#VALUE!</v>
      </c>
      <c r="AB88" s="45">
        <v>0</v>
      </c>
      <c r="AC88" s="32">
        <f>IF(AND($C$5&lt;=B88, B88&lt;=$C$17), FV($C$22/12,12*D88,$C$21,$C$20,0)*-1,0)</f>
        <v>0</v>
      </c>
      <c r="AE88" s="5">
        <f t="shared" si="12"/>
        <v>0</v>
      </c>
      <c r="AF88" s="5">
        <f t="shared" si="13"/>
        <v>0</v>
      </c>
      <c r="AG88" s="5">
        <f t="shared" si="14"/>
        <v>0</v>
      </c>
      <c r="AH88" s="5">
        <f t="shared" si="23"/>
        <v>0</v>
      </c>
      <c r="AI88" s="5">
        <f t="shared" si="17"/>
        <v>0</v>
      </c>
      <c r="AJ88" s="105" t="str">
        <f t="shared" si="18"/>
        <v/>
      </c>
      <c r="AK88" s="65">
        <v>0</v>
      </c>
      <c r="AL88" s="66"/>
    </row>
    <row r="89" spans="1:38" s="5" customFormat="1" x14ac:dyDescent="0.35">
      <c r="A89"/>
      <c r="B89" s="16">
        <v>53</v>
      </c>
      <c r="C89">
        <f t="shared" si="0"/>
        <v>53</v>
      </c>
      <c r="D89" s="17" t="str">
        <f>IF(AND($C$5&lt;=B89, B89&lt;=$C$17), B89-$C$5, "")</f>
        <v/>
      </c>
      <c r="E89" s="17" t="str">
        <f t="shared" si="1"/>
        <v/>
      </c>
      <c r="F89" s="26">
        <f t="shared" si="2"/>
        <v>-52</v>
      </c>
      <c r="G89" s="18">
        <f t="shared" si="3"/>
        <v>53</v>
      </c>
      <c r="H89" s="11">
        <f t="shared" si="4"/>
        <v>0</v>
      </c>
      <c r="I89" s="10">
        <f t="shared" si="5"/>
        <v>0</v>
      </c>
      <c r="J89" s="11">
        <f>IF(B89&gt;=$C$5,($C$17-$C$5)-C89, "")</f>
        <v>-53</v>
      </c>
      <c r="K89" s="11">
        <f>IF(B89&gt;=$C$5,J89*$C$9*$C$11,"")</f>
        <v>0</v>
      </c>
      <c r="L89" s="11">
        <f t="shared" si="20"/>
        <v>0</v>
      </c>
      <c r="M89" s="11">
        <f>IF(B89&gt;=$C$5, (18-$C$16)-C89, "")</f>
        <v>-35</v>
      </c>
      <c r="N89" s="11">
        <f>IF(B89&gt;=$C$5,4*$C$15*$C$14,"")</f>
        <v>0</v>
      </c>
      <c r="O89" s="11">
        <f t="shared" si="7"/>
        <v>0</v>
      </c>
      <c r="P89" s="5">
        <f>IF(B89&gt;=$C$5,$C$13-C89,"")</f>
        <v>-52</v>
      </c>
      <c r="Q89" s="5">
        <f>IF(B89&gt;=$C$5,$C$12/$C$13*P89,"")</f>
        <v>0</v>
      </c>
      <c r="R89" s="5">
        <f t="shared" si="21"/>
        <v>0</v>
      </c>
      <c r="S89" s="43">
        <f t="shared" si="15"/>
        <v>0</v>
      </c>
      <c r="T89" s="5">
        <f>IF(AND($C$5&lt;=B89,B89&lt;= $C$17), FV($C$23/12,12*C89,$C$32,$C$20,0)*-1,0)</f>
        <v>0</v>
      </c>
      <c r="V89" s="5" t="e">
        <f t="shared" si="19"/>
        <v>#VALUE!</v>
      </c>
      <c r="W89" s="5" t="e">
        <f t="shared" si="9"/>
        <v>#VALUE!</v>
      </c>
      <c r="X89" s="5" t="e">
        <f t="shared" si="10"/>
        <v>#VALUE!</v>
      </c>
      <c r="Y89" s="5" t="e">
        <f t="shared" si="22"/>
        <v>#VALUE!</v>
      </c>
      <c r="Z89" s="5" t="e">
        <f t="shared" si="11"/>
        <v>#VALUE!</v>
      </c>
      <c r="AA89" s="70" t="e">
        <f t="shared" si="16"/>
        <v>#VALUE!</v>
      </c>
      <c r="AB89" s="45">
        <v>0</v>
      </c>
      <c r="AC89" s="32">
        <f>IF(AND($C$5&lt;=B89, B89&lt;=$C$17), FV($C$22/12,12*D89,$C$21,$C$20,0)*-1,0)</f>
        <v>0</v>
      </c>
      <c r="AE89" s="5">
        <f t="shared" si="12"/>
        <v>0</v>
      </c>
      <c r="AF89" s="5">
        <f t="shared" si="13"/>
        <v>0</v>
      </c>
      <c r="AG89" s="5">
        <f t="shared" si="14"/>
        <v>0</v>
      </c>
      <c r="AH89" s="5">
        <f t="shared" si="23"/>
        <v>0</v>
      </c>
      <c r="AI89" s="5">
        <f t="shared" si="17"/>
        <v>0</v>
      </c>
      <c r="AJ89" s="105" t="str">
        <f t="shared" si="18"/>
        <v/>
      </c>
      <c r="AK89" s="65">
        <v>0</v>
      </c>
      <c r="AL89" s="66"/>
    </row>
    <row r="90" spans="1:38" s="5" customFormat="1" x14ac:dyDescent="0.35">
      <c r="A90"/>
      <c r="B90" s="16">
        <v>54</v>
      </c>
      <c r="C90">
        <f t="shared" si="0"/>
        <v>54</v>
      </c>
      <c r="D90" s="17" t="str">
        <f>IF(AND($C$5&lt;=B90, B90&lt;=$C$17), B90-$C$5, "")</f>
        <v/>
      </c>
      <c r="E90" s="17" t="str">
        <f t="shared" si="1"/>
        <v/>
      </c>
      <c r="F90" s="26">
        <f t="shared" si="2"/>
        <v>-53</v>
      </c>
      <c r="G90" s="18">
        <f t="shared" si="3"/>
        <v>54</v>
      </c>
      <c r="H90" s="11">
        <f t="shared" si="4"/>
        <v>0</v>
      </c>
      <c r="I90" s="10">
        <f t="shared" si="5"/>
        <v>0</v>
      </c>
      <c r="J90" s="11">
        <f>IF(B90&gt;=$C$5,($C$17-$C$5)-C90, "")</f>
        <v>-54</v>
      </c>
      <c r="K90" s="11">
        <f>IF(B90&gt;=$C$5,J90*$C$9*$C$11,"")</f>
        <v>0</v>
      </c>
      <c r="L90" s="11">
        <f t="shared" si="20"/>
        <v>0</v>
      </c>
      <c r="M90" s="11">
        <f>IF(B90&gt;=$C$5, (18-$C$16)-C90, "")</f>
        <v>-36</v>
      </c>
      <c r="N90" s="11">
        <f>IF(B90&gt;=$C$5,4*$C$15*$C$14,"")</f>
        <v>0</v>
      </c>
      <c r="O90" s="11">
        <f t="shared" si="7"/>
        <v>0</v>
      </c>
      <c r="P90" s="5">
        <f>IF(B90&gt;=$C$5,$C$13-C90,"")</f>
        <v>-53</v>
      </c>
      <c r="Q90" s="5">
        <f>IF(B90&gt;=$C$5,$C$12/$C$13*P90,"")</f>
        <v>0</v>
      </c>
      <c r="R90" s="5">
        <f t="shared" si="21"/>
        <v>0</v>
      </c>
      <c r="S90" s="43">
        <f t="shared" si="15"/>
        <v>0</v>
      </c>
      <c r="T90" s="5">
        <f>IF(AND($C$5&lt;=B90,B90&lt;= $C$17), FV($C$23/12,12*C90,$C$32,$C$20,0)*-1,0)</f>
        <v>0</v>
      </c>
      <c r="V90" s="5" t="e">
        <f t="shared" si="19"/>
        <v>#VALUE!</v>
      </c>
      <c r="W90" s="5" t="e">
        <f t="shared" si="9"/>
        <v>#VALUE!</v>
      </c>
      <c r="X90" s="5" t="e">
        <f t="shared" si="10"/>
        <v>#VALUE!</v>
      </c>
      <c r="Y90" s="5" t="e">
        <f t="shared" si="22"/>
        <v>#VALUE!</v>
      </c>
      <c r="Z90" s="5" t="e">
        <f t="shared" si="11"/>
        <v>#VALUE!</v>
      </c>
      <c r="AA90" s="70" t="e">
        <f t="shared" si="16"/>
        <v>#VALUE!</v>
      </c>
      <c r="AB90" s="45">
        <v>0</v>
      </c>
      <c r="AC90" s="32">
        <f>IF(AND($C$5&lt;=B90, B90&lt;=$C$17), FV($C$22/12,12*D90,$C$21,$C$20,0)*-1,0)</f>
        <v>0</v>
      </c>
      <c r="AE90" s="5">
        <f t="shared" si="12"/>
        <v>0</v>
      </c>
      <c r="AF90" s="5">
        <f t="shared" si="13"/>
        <v>0</v>
      </c>
      <c r="AG90" s="5">
        <f t="shared" si="14"/>
        <v>0</v>
      </c>
      <c r="AH90" s="5">
        <f t="shared" si="23"/>
        <v>0</v>
      </c>
      <c r="AI90" s="5">
        <f t="shared" si="17"/>
        <v>0</v>
      </c>
      <c r="AJ90" s="105" t="str">
        <f t="shared" si="18"/>
        <v/>
      </c>
      <c r="AK90" s="65">
        <v>0</v>
      </c>
      <c r="AL90" s="66"/>
    </row>
    <row r="91" spans="1:38" s="5" customFormat="1" x14ac:dyDescent="0.35">
      <c r="A91"/>
      <c r="B91" s="16">
        <v>55</v>
      </c>
      <c r="C91">
        <f t="shared" si="0"/>
        <v>55</v>
      </c>
      <c r="D91" s="17" t="str">
        <f>IF(AND($C$5&lt;=B91, B91&lt;=$C$17), B91-$C$5, "")</f>
        <v/>
      </c>
      <c r="E91" s="17" t="str">
        <f t="shared" si="1"/>
        <v/>
      </c>
      <c r="F91" s="26">
        <f t="shared" si="2"/>
        <v>-54</v>
      </c>
      <c r="G91" s="18">
        <f t="shared" si="3"/>
        <v>55</v>
      </c>
      <c r="H91" s="11">
        <f t="shared" si="4"/>
        <v>0</v>
      </c>
      <c r="I91" s="10">
        <f t="shared" si="5"/>
        <v>0</v>
      </c>
      <c r="J91" s="11">
        <f>IF(B91&gt;=$C$5,($C$17-$C$5)-C91, "")</f>
        <v>-55</v>
      </c>
      <c r="K91" s="11">
        <f>IF(B91&gt;=$C$5,J91*$C$9*$C$11,"")</f>
        <v>0</v>
      </c>
      <c r="L91" s="11">
        <f t="shared" si="20"/>
        <v>0</v>
      </c>
      <c r="M91" s="11">
        <f>IF(B91&gt;=$C$5, (18-$C$16)-C91, "")</f>
        <v>-37</v>
      </c>
      <c r="N91" s="11">
        <f>IF(B91&gt;=$C$5,4*$C$15*$C$14,"")</f>
        <v>0</v>
      </c>
      <c r="O91" s="11">
        <f t="shared" si="7"/>
        <v>0</v>
      </c>
      <c r="P91" s="5">
        <f>IF(B91&gt;=$C$5,$C$13-C91,"")</f>
        <v>-54</v>
      </c>
      <c r="Q91" s="5">
        <f>IF(B91&gt;=$C$5,$C$12/$C$13*P91,"")</f>
        <v>0</v>
      </c>
      <c r="R91" s="5">
        <f t="shared" si="21"/>
        <v>0</v>
      </c>
      <c r="S91" s="43">
        <f t="shared" si="15"/>
        <v>0</v>
      </c>
      <c r="T91" s="5">
        <f>IF(AND($C$5&lt;=B91,B91&lt;= $C$17), FV($C$23/12,12*C91,$C$32,$C$20,0)*-1,0)</f>
        <v>0</v>
      </c>
      <c r="V91" s="5" t="e">
        <f t="shared" si="19"/>
        <v>#VALUE!</v>
      </c>
      <c r="W91" s="5" t="e">
        <f t="shared" si="9"/>
        <v>#VALUE!</v>
      </c>
      <c r="X91" s="5" t="e">
        <f t="shared" si="10"/>
        <v>#VALUE!</v>
      </c>
      <c r="Y91" s="5" t="e">
        <f t="shared" si="22"/>
        <v>#VALUE!</v>
      </c>
      <c r="Z91" s="5" t="e">
        <f t="shared" si="11"/>
        <v>#VALUE!</v>
      </c>
      <c r="AA91" s="70" t="e">
        <f t="shared" si="16"/>
        <v>#VALUE!</v>
      </c>
      <c r="AB91" s="45">
        <v>0</v>
      </c>
      <c r="AC91" s="32">
        <f>IF(AND($C$5&lt;=B91, B91&lt;=$C$17), FV($C$22/12,12*D91,$C$21,$C$20,0)*-1,0)</f>
        <v>0</v>
      </c>
      <c r="AE91" s="5">
        <f t="shared" si="12"/>
        <v>0</v>
      </c>
      <c r="AF91" s="5">
        <f t="shared" si="13"/>
        <v>0</v>
      </c>
      <c r="AG91" s="5">
        <f t="shared" si="14"/>
        <v>0</v>
      </c>
      <c r="AH91" s="5">
        <f t="shared" si="23"/>
        <v>0</v>
      </c>
      <c r="AI91" s="5">
        <f t="shared" si="17"/>
        <v>0</v>
      </c>
      <c r="AJ91" s="105" t="str">
        <f t="shared" si="18"/>
        <v/>
      </c>
      <c r="AK91" s="65">
        <v>0</v>
      </c>
      <c r="AL91" s="66"/>
    </row>
    <row r="92" spans="1:38" s="5" customFormat="1" x14ac:dyDescent="0.35">
      <c r="A92"/>
      <c r="B92" s="16">
        <v>56</v>
      </c>
      <c r="C92">
        <f t="shared" si="0"/>
        <v>56</v>
      </c>
      <c r="D92" s="17" t="str">
        <f>IF(AND($C$5&lt;=B92, B92&lt;=$C$17), B92-$C$5, "")</f>
        <v/>
      </c>
      <c r="E92" s="17" t="str">
        <f t="shared" si="1"/>
        <v/>
      </c>
      <c r="F92" s="26">
        <f t="shared" si="2"/>
        <v>-55</v>
      </c>
      <c r="G92" s="18">
        <f t="shared" si="3"/>
        <v>56</v>
      </c>
      <c r="H92" s="11">
        <f t="shared" si="4"/>
        <v>0</v>
      </c>
      <c r="I92" s="10">
        <f t="shared" si="5"/>
        <v>0</v>
      </c>
      <c r="J92" s="11">
        <f>IF(B92&gt;=$C$5,($C$17-$C$5)-C92, "")</f>
        <v>-56</v>
      </c>
      <c r="K92" s="11">
        <f>IF(B92&gt;=$C$5,J92*$C$9*$C$11,"")</f>
        <v>0</v>
      </c>
      <c r="L92" s="11">
        <f t="shared" si="20"/>
        <v>0</v>
      </c>
      <c r="M92" s="11">
        <f>IF(B92&gt;=$C$5, (18-$C$16)-C92, "")</f>
        <v>-38</v>
      </c>
      <c r="N92" s="11">
        <f>IF(B92&gt;=$C$5,4*$C$15*$C$14,"")</f>
        <v>0</v>
      </c>
      <c r="O92" s="11">
        <f t="shared" si="7"/>
        <v>0</v>
      </c>
      <c r="P92" s="5">
        <f>IF(B92&gt;=$C$5,$C$13-C92,"")</f>
        <v>-55</v>
      </c>
      <c r="Q92" s="5">
        <f>IF(B92&gt;=$C$5,$C$12/$C$13*P92,"")</f>
        <v>0</v>
      </c>
      <c r="R92" s="5">
        <f t="shared" si="21"/>
        <v>0</v>
      </c>
      <c r="S92" s="43">
        <f t="shared" si="15"/>
        <v>0</v>
      </c>
      <c r="T92" s="5">
        <f>IF(AND($C$5&lt;=B92,B92&lt;= $C$17), FV($C$23/12,12*C92,$C$32,$C$20,0)*-1,0)</f>
        <v>0</v>
      </c>
      <c r="V92" s="5" t="e">
        <f t="shared" si="19"/>
        <v>#VALUE!</v>
      </c>
      <c r="W92" s="5" t="e">
        <f t="shared" si="9"/>
        <v>#VALUE!</v>
      </c>
      <c r="X92" s="5" t="e">
        <f t="shared" si="10"/>
        <v>#VALUE!</v>
      </c>
      <c r="Y92" s="5" t="e">
        <f t="shared" si="22"/>
        <v>#VALUE!</v>
      </c>
      <c r="Z92" s="5" t="e">
        <f t="shared" si="11"/>
        <v>#VALUE!</v>
      </c>
      <c r="AA92" s="70" t="e">
        <f t="shared" si="16"/>
        <v>#VALUE!</v>
      </c>
      <c r="AB92" s="45">
        <v>0</v>
      </c>
      <c r="AC92" s="32">
        <f>IF(AND($C$5&lt;=B92, B92&lt;=$C$17), FV($C$22/12,12*D92,$C$21,$C$20,0)*-1,0)</f>
        <v>0</v>
      </c>
      <c r="AE92" s="5">
        <f t="shared" si="12"/>
        <v>0</v>
      </c>
      <c r="AF92" s="5">
        <f t="shared" si="13"/>
        <v>0</v>
      </c>
      <c r="AG92" s="5">
        <f t="shared" si="14"/>
        <v>0</v>
      </c>
      <c r="AH92" s="5">
        <f t="shared" si="23"/>
        <v>0</v>
      </c>
      <c r="AI92" s="5">
        <f t="shared" si="17"/>
        <v>0</v>
      </c>
      <c r="AJ92" s="105" t="str">
        <f t="shared" si="18"/>
        <v/>
      </c>
      <c r="AK92" s="65">
        <v>0</v>
      </c>
      <c r="AL92" s="66"/>
    </row>
    <row r="93" spans="1:38" s="5" customFormat="1" x14ac:dyDescent="0.35">
      <c r="A93"/>
      <c r="B93" s="16">
        <v>57</v>
      </c>
      <c r="C93">
        <f t="shared" si="0"/>
        <v>57</v>
      </c>
      <c r="D93" s="17" t="str">
        <f>IF(AND($C$5&lt;=B93, B93&lt;=$C$17), B93-$C$5, "")</f>
        <v/>
      </c>
      <c r="E93" s="17" t="str">
        <f t="shared" si="1"/>
        <v/>
      </c>
      <c r="F93" s="26">
        <f t="shared" si="2"/>
        <v>-56</v>
      </c>
      <c r="G93" s="18">
        <f t="shared" si="3"/>
        <v>57</v>
      </c>
      <c r="H93" s="11">
        <f t="shared" si="4"/>
        <v>0</v>
      </c>
      <c r="I93" s="10">
        <f t="shared" si="5"/>
        <v>0</v>
      </c>
      <c r="J93" s="11">
        <f>IF(B93&gt;=$C$5,($C$17-$C$5)-C93, "")</f>
        <v>-57</v>
      </c>
      <c r="K93" s="11">
        <f>IF(B93&gt;=$C$5,J93*$C$9*$C$11,"")</f>
        <v>0</v>
      </c>
      <c r="L93" s="11">
        <f t="shared" si="20"/>
        <v>0</v>
      </c>
      <c r="M93" s="11">
        <f>IF(B93&gt;=$C$5, (18-$C$16)-C93, "")</f>
        <v>-39</v>
      </c>
      <c r="N93" s="11">
        <f>IF(B93&gt;=$C$5,4*$C$15*$C$14,"")</f>
        <v>0</v>
      </c>
      <c r="O93" s="11">
        <f t="shared" si="7"/>
        <v>0</v>
      </c>
      <c r="P93" s="5">
        <f>IF(B93&gt;=$C$5,$C$13-C93,"")</f>
        <v>-56</v>
      </c>
      <c r="Q93" s="5">
        <f>IF(B93&gt;=$C$5,$C$12/$C$13*P93,"")</f>
        <v>0</v>
      </c>
      <c r="R93" s="5">
        <f t="shared" si="21"/>
        <v>0</v>
      </c>
      <c r="S93" s="43">
        <f t="shared" si="15"/>
        <v>0</v>
      </c>
      <c r="T93" s="5">
        <f>IF(AND($C$5&lt;=B93,B93&lt;= $C$17), FV($C$23/12,12*C93,$C$32,$C$20,0)*-1,0)</f>
        <v>0</v>
      </c>
      <c r="V93" s="5" t="e">
        <f t="shared" si="19"/>
        <v>#VALUE!</v>
      </c>
      <c r="W93" s="5" t="e">
        <f t="shared" si="9"/>
        <v>#VALUE!</v>
      </c>
      <c r="X93" s="5" t="e">
        <f t="shared" si="10"/>
        <v>#VALUE!</v>
      </c>
      <c r="Y93" s="5" t="e">
        <f t="shared" si="22"/>
        <v>#VALUE!</v>
      </c>
      <c r="Z93" s="5" t="e">
        <f t="shared" si="11"/>
        <v>#VALUE!</v>
      </c>
      <c r="AA93" s="70" t="e">
        <f t="shared" si="16"/>
        <v>#VALUE!</v>
      </c>
      <c r="AB93" s="45">
        <v>0</v>
      </c>
      <c r="AC93" s="32">
        <f>IF(AND($C$5&lt;=B93, B93&lt;=$C$17), FV($C$22/12,12*D93,$C$21,$C$20,0)*-1,0)</f>
        <v>0</v>
      </c>
      <c r="AE93" s="5">
        <f t="shared" si="12"/>
        <v>0</v>
      </c>
      <c r="AF93" s="5">
        <f t="shared" si="13"/>
        <v>0</v>
      </c>
      <c r="AG93" s="5">
        <f t="shared" si="14"/>
        <v>0</v>
      </c>
      <c r="AH93" s="5">
        <f t="shared" si="23"/>
        <v>0</v>
      </c>
      <c r="AI93" s="5">
        <f t="shared" si="17"/>
        <v>0</v>
      </c>
      <c r="AJ93" s="105" t="str">
        <f t="shared" si="18"/>
        <v/>
      </c>
      <c r="AK93" s="65">
        <v>0</v>
      </c>
      <c r="AL93" s="66"/>
    </row>
    <row r="94" spans="1:38" s="5" customFormat="1" x14ac:dyDescent="0.35">
      <c r="A94"/>
      <c r="B94" s="16">
        <v>58</v>
      </c>
      <c r="C94">
        <f t="shared" si="0"/>
        <v>58</v>
      </c>
      <c r="D94" s="17" t="str">
        <f>IF(AND($C$5&lt;=B94, B94&lt;=$C$17), B94-$C$5, "")</f>
        <v/>
      </c>
      <c r="E94" s="17" t="str">
        <f t="shared" si="1"/>
        <v/>
      </c>
      <c r="F94" s="26">
        <f t="shared" si="2"/>
        <v>-57</v>
      </c>
      <c r="G94" s="18">
        <f t="shared" si="3"/>
        <v>58</v>
      </c>
      <c r="H94" s="11">
        <f t="shared" si="4"/>
        <v>0</v>
      </c>
      <c r="I94" s="10">
        <f t="shared" si="5"/>
        <v>0</v>
      </c>
      <c r="J94" s="11">
        <f>IF(B94&gt;=$C$5,($C$17-$C$5)-C94, "")</f>
        <v>-58</v>
      </c>
      <c r="K94" s="11">
        <f>IF(B94&gt;=$C$5,J94*$C$9*$C$11,"")</f>
        <v>0</v>
      </c>
      <c r="L94" s="11">
        <f t="shared" si="20"/>
        <v>0</v>
      </c>
      <c r="M94" s="11">
        <f>IF(B94&gt;=$C$5, (18-$C$16)-C94, "")</f>
        <v>-40</v>
      </c>
      <c r="N94" s="11">
        <f>IF(B94&gt;=$C$5,4*$C$15*$C$14,"")</f>
        <v>0</v>
      </c>
      <c r="O94" s="11">
        <f t="shared" si="7"/>
        <v>0</v>
      </c>
      <c r="P94" s="5">
        <f>IF(B94&gt;=$C$5,$C$13-C94,"")</f>
        <v>-57</v>
      </c>
      <c r="Q94" s="5">
        <f>IF(B94&gt;=$C$5,$C$12/$C$13*P94,"")</f>
        <v>0</v>
      </c>
      <c r="R94" s="5">
        <f t="shared" si="21"/>
        <v>0</v>
      </c>
      <c r="S94" s="43">
        <f t="shared" si="15"/>
        <v>0</v>
      </c>
      <c r="T94" s="5">
        <f>IF(AND($C$5&lt;=B94,B94&lt;= $C$17), FV($C$23/12,12*C94,$C$32,$C$20,0)*-1,0)</f>
        <v>0</v>
      </c>
      <c r="V94" s="5" t="e">
        <f t="shared" si="19"/>
        <v>#VALUE!</v>
      </c>
      <c r="W94" s="5" t="e">
        <f t="shared" si="9"/>
        <v>#VALUE!</v>
      </c>
      <c r="X94" s="5" t="e">
        <f t="shared" si="10"/>
        <v>#VALUE!</v>
      </c>
      <c r="Y94" s="5" t="e">
        <f t="shared" si="22"/>
        <v>#VALUE!</v>
      </c>
      <c r="Z94" s="5" t="e">
        <f t="shared" si="11"/>
        <v>#VALUE!</v>
      </c>
      <c r="AA94" s="70" t="e">
        <f t="shared" si="16"/>
        <v>#VALUE!</v>
      </c>
      <c r="AB94" s="45">
        <v>0</v>
      </c>
      <c r="AC94" s="32">
        <f>IF(AND($C$5&lt;=B94, B94&lt;=$C$17), FV($C$22/12,12*D94,$C$21,$C$20,0)*-1,0)</f>
        <v>0</v>
      </c>
      <c r="AE94" s="5">
        <f t="shared" si="12"/>
        <v>0</v>
      </c>
      <c r="AF94" s="5">
        <f t="shared" si="13"/>
        <v>0</v>
      </c>
      <c r="AG94" s="5">
        <f t="shared" si="14"/>
        <v>0</v>
      </c>
      <c r="AH94" s="5">
        <f t="shared" si="23"/>
        <v>0</v>
      </c>
      <c r="AI94" s="5">
        <f t="shared" si="17"/>
        <v>0</v>
      </c>
      <c r="AJ94" s="105" t="str">
        <f t="shared" si="18"/>
        <v/>
      </c>
      <c r="AK94" s="65">
        <v>0</v>
      </c>
      <c r="AL94" s="66"/>
    </row>
    <row r="95" spans="1:38" s="5" customFormat="1" x14ac:dyDescent="0.35">
      <c r="A95"/>
      <c r="B95" s="16">
        <v>59</v>
      </c>
      <c r="C95">
        <f t="shared" si="0"/>
        <v>59</v>
      </c>
      <c r="D95" s="17" t="str">
        <f>IF(AND($C$5&lt;=B95, B95&lt;=$C$17), B95-$C$5, "")</f>
        <v/>
      </c>
      <c r="E95" s="17" t="str">
        <f t="shared" si="1"/>
        <v/>
      </c>
      <c r="F95" s="26">
        <f t="shared" si="2"/>
        <v>-58</v>
      </c>
      <c r="G95" s="18">
        <f t="shared" si="3"/>
        <v>59</v>
      </c>
      <c r="H95" s="11">
        <f t="shared" si="4"/>
        <v>0</v>
      </c>
      <c r="I95" s="10">
        <f t="shared" si="5"/>
        <v>0</v>
      </c>
      <c r="J95" s="11">
        <f>IF(B95&gt;=$C$5,($C$17-$C$5)-C95, "")</f>
        <v>-59</v>
      </c>
      <c r="K95" s="11">
        <f>IF(B95&gt;=$C$5,J95*$C$9*$C$11,"")</f>
        <v>0</v>
      </c>
      <c r="L95" s="11">
        <f t="shared" si="20"/>
        <v>0</v>
      </c>
      <c r="M95" s="11">
        <f>IF(B95&gt;=$C$5, (18-$C$16)-C95, "")</f>
        <v>-41</v>
      </c>
      <c r="N95" s="11">
        <f>IF(B95&gt;=$C$5,4*$C$15*$C$14,"")</f>
        <v>0</v>
      </c>
      <c r="O95" s="11">
        <f t="shared" si="7"/>
        <v>0</v>
      </c>
      <c r="P95" s="5">
        <f>IF(B95&gt;=$C$5,$C$13-C95,"")</f>
        <v>-58</v>
      </c>
      <c r="Q95" s="5">
        <f>IF(B95&gt;=$C$5,$C$12/$C$13*P95,"")</f>
        <v>0</v>
      </c>
      <c r="R95" s="5">
        <f t="shared" si="21"/>
        <v>0</v>
      </c>
      <c r="S95" s="43">
        <f t="shared" si="15"/>
        <v>0</v>
      </c>
      <c r="T95" s="5">
        <f>IF(AND($C$5&lt;=B95,B95&lt;= $C$17), FV($C$23/12,12*C95,$C$32,$C$20,0)*-1,0)</f>
        <v>0</v>
      </c>
      <c r="V95" s="5" t="e">
        <f t="shared" si="19"/>
        <v>#VALUE!</v>
      </c>
      <c r="W95" s="5" t="e">
        <f t="shared" si="9"/>
        <v>#VALUE!</v>
      </c>
      <c r="X95" s="5" t="e">
        <f t="shared" si="10"/>
        <v>#VALUE!</v>
      </c>
      <c r="Y95" s="5" t="e">
        <f t="shared" si="22"/>
        <v>#VALUE!</v>
      </c>
      <c r="Z95" s="5" t="e">
        <f t="shared" si="11"/>
        <v>#VALUE!</v>
      </c>
      <c r="AA95" s="70" t="e">
        <f t="shared" si="16"/>
        <v>#VALUE!</v>
      </c>
      <c r="AB95" s="45">
        <v>0</v>
      </c>
      <c r="AC95" s="32">
        <f>IF(AND($C$5&lt;=B95, B95&lt;=$C$17), FV($C$22/12,12*D95,$C$21,$C$20,0)*-1,0)</f>
        <v>0</v>
      </c>
      <c r="AE95" s="5">
        <f t="shared" si="12"/>
        <v>0</v>
      </c>
      <c r="AF95" s="5">
        <f t="shared" si="13"/>
        <v>0</v>
      </c>
      <c r="AG95" s="5">
        <f t="shared" si="14"/>
        <v>0</v>
      </c>
      <c r="AH95" s="5">
        <f t="shared" si="23"/>
        <v>0</v>
      </c>
      <c r="AI95" s="5">
        <f t="shared" si="17"/>
        <v>0</v>
      </c>
      <c r="AJ95" s="105" t="str">
        <f t="shared" si="18"/>
        <v/>
      </c>
      <c r="AK95" s="65">
        <v>0</v>
      </c>
      <c r="AL95" s="66"/>
    </row>
    <row r="96" spans="1:38" s="5" customFormat="1" x14ac:dyDescent="0.35">
      <c r="A96"/>
      <c r="B96" s="16">
        <v>60</v>
      </c>
      <c r="C96">
        <f t="shared" si="0"/>
        <v>60</v>
      </c>
      <c r="D96" s="17" t="str">
        <f>IF(AND($C$5&lt;=B96, B96&lt;=$C$17), B96-$C$5, "")</f>
        <v/>
      </c>
      <c r="E96" s="17" t="str">
        <f t="shared" si="1"/>
        <v/>
      </c>
      <c r="F96" s="26">
        <f t="shared" si="2"/>
        <v>-59</v>
      </c>
      <c r="G96" s="18">
        <f t="shared" si="3"/>
        <v>60</v>
      </c>
      <c r="H96" s="11">
        <f t="shared" si="4"/>
        <v>0</v>
      </c>
      <c r="I96" s="10">
        <f t="shared" si="5"/>
        <v>0</v>
      </c>
      <c r="J96" s="11">
        <f>IF(B96&gt;=$C$5,($C$17-$C$5)-C96, "")</f>
        <v>-60</v>
      </c>
      <c r="K96" s="11">
        <f>IF(B96&gt;=$C$5,J96*$C$9*$C$11,"")</f>
        <v>0</v>
      </c>
      <c r="L96" s="11">
        <f t="shared" si="20"/>
        <v>0</v>
      </c>
      <c r="M96" s="11">
        <f>IF(B96&gt;=$C$5, (18-$C$16)-C96, "")</f>
        <v>-42</v>
      </c>
      <c r="N96" s="11">
        <f>IF(B96&gt;=$C$5,4*$C$15*$C$14,"")</f>
        <v>0</v>
      </c>
      <c r="O96" s="11">
        <f t="shared" si="7"/>
        <v>0</v>
      </c>
      <c r="P96" s="5">
        <f>IF(B96&gt;=$C$5,$C$13-C96,"")</f>
        <v>-59</v>
      </c>
      <c r="Q96" s="5">
        <f>IF(B96&gt;=$C$5,$C$12/$C$13*P96,"")</f>
        <v>0</v>
      </c>
      <c r="R96" s="5">
        <f t="shared" si="21"/>
        <v>0</v>
      </c>
      <c r="S96" s="43">
        <f t="shared" si="15"/>
        <v>0</v>
      </c>
      <c r="T96" s="5">
        <f>IF(AND($C$5&lt;=B96,B96&lt;= $C$17), FV($C$23/12,12*C96,$C$32,$C$20,0)*-1,0)</f>
        <v>0</v>
      </c>
      <c r="V96" s="5" t="e">
        <f t="shared" si="19"/>
        <v>#VALUE!</v>
      </c>
      <c r="W96" s="5" t="e">
        <f t="shared" si="9"/>
        <v>#VALUE!</v>
      </c>
      <c r="X96" s="5" t="e">
        <f t="shared" si="10"/>
        <v>#VALUE!</v>
      </c>
      <c r="Y96" s="5" t="e">
        <f t="shared" si="22"/>
        <v>#VALUE!</v>
      </c>
      <c r="Z96" s="5" t="e">
        <f t="shared" si="11"/>
        <v>#VALUE!</v>
      </c>
      <c r="AA96" s="70" t="e">
        <f t="shared" si="16"/>
        <v>#VALUE!</v>
      </c>
      <c r="AB96" s="45">
        <v>0</v>
      </c>
      <c r="AC96" s="32">
        <f>IF(AND($C$5&lt;=B96, B96&lt;=$C$17), FV($C$22/12,12*D96,$C$21,$C$20,0)*-1,0)</f>
        <v>0</v>
      </c>
      <c r="AE96" s="5">
        <f t="shared" si="12"/>
        <v>0</v>
      </c>
      <c r="AF96" s="5">
        <f t="shared" si="13"/>
        <v>0</v>
      </c>
      <c r="AG96" s="5">
        <f t="shared" si="14"/>
        <v>0</v>
      </c>
      <c r="AH96" s="5">
        <f t="shared" si="23"/>
        <v>0</v>
      </c>
      <c r="AI96" s="5">
        <f t="shared" si="17"/>
        <v>0</v>
      </c>
      <c r="AJ96" s="105" t="str">
        <f t="shared" si="18"/>
        <v/>
      </c>
      <c r="AK96" s="65">
        <v>0</v>
      </c>
      <c r="AL96" s="66"/>
    </row>
    <row r="97" spans="1:38" s="5" customFormat="1" x14ac:dyDescent="0.35">
      <c r="A97"/>
      <c r="B97" s="16">
        <v>61</v>
      </c>
      <c r="C97">
        <f t="shared" si="0"/>
        <v>61</v>
      </c>
      <c r="D97" s="17" t="str">
        <f>IF(AND($C$5&lt;=B97, B97&lt;=$C$17), B97-$C$5, "")</f>
        <v/>
      </c>
      <c r="E97" s="17" t="str">
        <f t="shared" si="1"/>
        <v/>
      </c>
      <c r="F97" s="26">
        <f t="shared" si="2"/>
        <v>-60</v>
      </c>
      <c r="G97" s="18">
        <f t="shared" si="3"/>
        <v>61</v>
      </c>
      <c r="H97" s="11">
        <f t="shared" si="4"/>
        <v>0</v>
      </c>
      <c r="I97" s="10">
        <f t="shared" si="5"/>
        <v>0</v>
      </c>
      <c r="J97" s="11">
        <f>IF(B97&gt;=$C$5,($C$17-$C$5)-C97, "")</f>
        <v>-61</v>
      </c>
      <c r="K97" s="11">
        <f>IF(B97&gt;=$C$5,J97*$C$9*$C$11,"")</f>
        <v>0</v>
      </c>
      <c r="L97" s="11">
        <f t="shared" si="20"/>
        <v>0</v>
      </c>
      <c r="M97" s="11">
        <f>IF(B97&gt;=$C$5, (18-$C$16)-C97, "")</f>
        <v>-43</v>
      </c>
      <c r="N97" s="11">
        <f>IF(B97&gt;=$C$5,4*$C$15*$C$14,"")</f>
        <v>0</v>
      </c>
      <c r="O97" s="11">
        <f t="shared" si="7"/>
        <v>0</v>
      </c>
      <c r="P97" s="5">
        <f>IF(B97&gt;=$C$5,$C$13-C97,"")</f>
        <v>-60</v>
      </c>
      <c r="Q97" s="5">
        <f>IF(B97&gt;=$C$5,$C$12/$C$13*P97,"")</f>
        <v>0</v>
      </c>
      <c r="R97" s="5">
        <f t="shared" si="21"/>
        <v>0</v>
      </c>
      <c r="S97" s="43">
        <f t="shared" si="15"/>
        <v>0</v>
      </c>
      <c r="T97" s="5">
        <f>IF(AND($C$5&lt;=B97,B97&lt;= $C$17), FV($C$23/12,12*C97,$C$32,$C$20,0)*-1,0)</f>
        <v>0</v>
      </c>
      <c r="V97" s="5" t="e">
        <f t="shared" si="19"/>
        <v>#VALUE!</v>
      </c>
      <c r="W97" s="5" t="e">
        <f t="shared" si="9"/>
        <v>#VALUE!</v>
      </c>
      <c r="X97" s="5" t="e">
        <f t="shared" si="10"/>
        <v>#VALUE!</v>
      </c>
      <c r="Y97" s="5" t="e">
        <f t="shared" si="22"/>
        <v>#VALUE!</v>
      </c>
      <c r="Z97" s="5" t="e">
        <f t="shared" si="11"/>
        <v>#VALUE!</v>
      </c>
      <c r="AA97" s="70" t="e">
        <f t="shared" si="16"/>
        <v>#VALUE!</v>
      </c>
      <c r="AB97" s="45">
        <v>0</v>
      </c>
      <c r="AC97" s="32">
        <f>IF(AND($C$5&lt;=B97, B97&lt;=$C$17), FV($C$22/12,12*D97,$C$21,$C$20,0)*-1,0)</f>
        <v>0</v>
      </c>
      <c r="AE97" s="5">
        <f t="shared" si="12"/>
        <v>0</v>
      </c>
      <c r="AF97" s="5">
        <f t="shared" si="13"/>
        <v>0</v>
      </c>
      <c r="AG97" s="5">
        <f t="shared" si="14"/>
        <v>0</v>
      </c>
      <c r="AH97" s="5">
        <f t="shared" si="23"/>
        <v>0</v>
      </c>
      <c r="AI97" s="5">
        <f t="shared" si="17"/>
        <v>0</v>
      </c>
      <c r="AJ97" s="105" t="str">
        <f t="shared" si="18"/>
        <v/>
      </c>
      <c r="AK97" s="65">
        <v>0</v>
      </c>
      <c r="AL97" s="66"/>
    </row>
    <row r="98" spans="1:38" s="5" customFormat="1" x14ac:dyDescent="0.35">
      <c r="A98"/>
      <c r="B98" s="16">
        <v>62</v>
      </c>
      <c r="C98">
        <f t="shared" si="0"/>
        <v>62</v>
      </c>
      <c r="D98" s="17" t="str">
        <f>IF(AND($C$5&lt;=B98, B98&lt;=$C$17), B98-$C$5, "")</f>
        <v/>
      </c>
      <c r="E98" s="17" t="str">
        <f t="shared" si="1"/>
        <v/>
      </c>
      <c r="F98" s="26">
        <f t="shared" si="2"/>
        <v>-61</v>
      </c>
      <c r="G98" s="18">
        <f t="shared" si="3"/>
        <v>62</v>
      </c>
      <c r="H98" s="11">
        <f t="shared" si="4"/>
        <v>0</v>
      </c>
      <c r="I98" s="10">
        <f t="shared" si="5"/>
        <v>0</v>
      </c>
      <c r="J98" s="11">
        <f>IF(B98&gt;=$C$5,($C$17-$C$5)-C98, "")</f>
        <v>-62</v>
      </c>
      <c r="K98" s="11">
        <f>IF(B98&gt;=$C$5,J98*$C$9*$C$11,"")</f>
        <v>0</v>
      </c>
      <c r="L98" s="11">
        <f t="shared" si="20"/>
        <v>0</v>
      </c>
      <c r="M98" s="11">
        <f>IF(B98&gt;=$C$5, (18-$C$16)-C98, "")</f>
        <v>-44</v>
      </c>
      <c r="N98" s="11">
        <f>IF(B98&gt;=$C$5,4*$C$15*$C$14,"")</f>
        <v>0</v>
      </c>
      <c r="O98" s="11">
        <f t="shared" si="7"/>
        <v>0</v>
      </c>
      <c r="P98" s="5">
        <f>IF(B98&gt;=$C$5,$C$13-C98,"")</f>
        <v>-61</v>
      </c>
      <c r="Q98" s="5">
        <f>IF(B98&gt;=$C$5,$C$12/$C$13*P98,"")</f>
        <v>0</v>
      </c>
      <c r="R98" s="5">
        <f t="shared" si="21"/>
        <v>0</v>
      </c>
      <c r="S98" s="43">
        <f t="shared" si="15"/>
        <v>0</v>
      </c>
      <c r="T98" s="5">
        <f>IF(AND($C$5&lt;=B98,B98&lt;= $C$17), FV($C$23/12,12*C98,$C$32,$C$20,0)*-1,0)</f>
        <v>0</v>
      </c>
      <c r="V98" s="5" t="e">
        <f t="shared" si="19"/>
        <v>#VALUE!</v>
      </c>
      <c r="W98" s="5" t="e">
        <f t="shared" si="9"/>
        <v>#VALUE!</v>
      </c>
      <c r="X98" s="5" t="e">
        <f t="shared" si="10"/>
        <v>#VALUE!</v>
      </c>
      <c r="Y98" s="5" t="e">
        <f t="shared" si="22"/>
        <v>#VALUE!</v>
      </c>
      <c r="Z98" s="5" t="e">
        <f t="shared" si="11"/>
        <v>#VALUE!</v>
      </c>
      <c r="AA98" s="70" t="e">
        <f t="shared" si="16"/>
        <v>#VALUE!</v>
      </c>
      <c r="AB98" s="45">
        <v>0</v>
      </c>
      <c r="AC98" s="32">
        <f>IF(AND($C$5&lt;=B98, B98&lt;=$C$17), FV($C$22/12,12*D98,$C$21,$C$20,0)*-1,0)</f>
        <v>0</v>
      </c>
      <c r="AE98" s="5">
        <f t="shared" si="12"/>
        <v>0</v>
      </c>
      <c r="AF98" s="5">
        <f t="shared" si="13"/>
        <v>0</v>
      </c>
      <c r="AG98" s="5">
        <f t="shared" si="14"/>
        <v>0</v>
      </c>
      <c r="AH98" s="5">
        <f t="shared" si="23"/>
        <v>0</v>
      </c>
      <c r="AI98" s="5">
        <f t="shared" si="17"/>
        <v>0</v>
      </c>
      <c r="AJ98" s="105" t="str">
        <f t="shared" si="18"/>
        <v/>
      </c>
      <c r="AK98" s="65">
        <v>0</v>
      </c>
      <c r="AL98" s="66"/>
    </row>
    <row r="99" spans="1:38" s="5" customFormat="1" x14ac:dyDescent="0.35">
      <c r="A99"/>
      <c r="B99" s="16">
        <v>63</v>
      </c>
      <c r="C99">
        <f t="shared" si="0"/>
        <v>63</v>
      </c>
      <c r="D99" s="17" t="str">
        <f>IF(AND($C$5&lt;=B99, B99&lt;=$C$17), B99-$C$5, "")</f>
        <v/>
      </c>
      <c r="E99" s="17" t="str">
        <f t="shared" si="1"/>
        <v/>
      </c>
      <c r="F99" s="26">
        <f t="shared" si="2"/>
        <v>-62</v>
      </c>
      <c r="G99" s="18">
        <f t="shared" si="3"/>
        <v>63</v>
      </c>
      <c r="H99" s="11">
        <f t="shared" si="4"/>
        <v>0</v>
      </c>
      <c r="I99" s="10">
        <f t="shared" si="5"/>
        <v>0</v>
      </c>
      <c r="J99" s="11">
        <f>IF(B99&gt;=$C$5,($C$17-$C$5)-C99, "")</f>
        <v>-63</v>
      </c>
      <c r="K99" s="11">
        <f>IF(B99&gt;=$C$5,J99*$C$9*$C$11,"")</f>
        <v>0</v>
      </c>
      <c r="L99" s="11">
        <f t="shared" si="20"/>
        <v>0</v>
      </c>
      <c r="M99" s="11">
        <f>IF(B99&gt;=$C$5, (18-$C$16)-C99, "")</f>
        <v>-45</v>
      </c>
      <c r="N99" s="11">
        <f>IF(B99&gt;=$C$5,4*$C$15*$C$14,"")</f>
        <v>0</v>
      </c>
      <c r="O99" s="11">
        <f t="shared" si="7"/>
        <v>0</v>
      </c>
      <c r="P99" s="5">
        <f>IF(B99&gt;=$C$5,$C$13-C99,"")</f>
        <v>-62</v>
      </c>
      <c r="Q99" s="5">
        <f>IF(B99&gt;=$C$5,$C$12/$C$13*P99,"")</f>
        <v>0</v>
      </c>
      <c r="R99" s="5">
        <f t="shared" si="21"/>
        <v>0</v>
      </c>
      <c r="S99" s="43">
        <f t="shared" si="15"/>
        <v>0</v>
      </c>
      <c r="T99" s="5">
        <f>IF(AND($C$5&lt;=B99,B99&lt;= $C$17), FV($C$23/12,12*C99,$C$32,$C$20,0)*-1,0)</f>
        <v>0</v>
      </c>
      <c r="V99" s="5" t="e">
        <f t="shared" si="19"/>
        <v>#VALUE!</v>
      </c>
      <c r="W99" s="5" t="e">
        <f t="shared" si="9"/>
        <v>#VALUE!</v>
      </c>
      <c r="X99" s="5" t="e">
        <f t="shared" si="10"/>
        <v>#VALUE!</v>
      </c>
      <c r="Y99" s="5" t="e">
        <f t="shared" si="22"/>
        <v>#VALUE!</v>
      </c>
      <c r="Z99" s="5" t="e">
        <f t="shared" si="11"/>
        <v>#VALUE!</v>
      </c>
      <c r="AA99" s="70" t="e">
        <f t="shared" si="16"/>
        <v>#VALUE!</v>
      </c>
      <c r="AB99" s="45">
        <v>0</v>
      </c>
      <c r="AC99" s="32">
        <f>IF(AND($C$5&lt;=B99, B99&lt;=$C$17), FV($C$22/12,12*D99,$C$21,$C$20,0)*-1,0)</f>
        <v>0</v>
      </c>
      <c r="AE99" s="5">
        <f t="shared" si="12"/>
        <v>0</v>
      </c>
      <c r="AF99" s="5">
        <f t="shared" si="13"/>
        <v>0</v>
      </c>
      <c r="AG99" s="5">
        <f t="shared" si="14"/>
        <v>0</v>
      </c>
      <c r="AH99" s="5">
        <f t="shared" si="23"/>
        <v>0</v>
      </c>
      <c r="AI99" s="5">
        <f t="shared" si="17"/>
        <v>0</v>
      </c>
      <c r="AJ99" s="105" t="str">
        <f t="shared" si="18"/>
        <v/>
      </c>
      <c r="AK99" s="65">
        <v>0</v>
      </c>
      <c r="AL99" s="66"/>
    </row>
    <row r="100" spans="1:38" s="5" customFormat="1" x14ac:dyDescent="0.35">
      <c r="A100"/>
      <c r="B100" s="16">
        <v>64</v>
      </c>
      <c r="C100">
        <f t="shared" ref="C100:C136" si="24">IF($C$5&lt;=B100,$B100-$C$5,"")</f>
        <v>64</v>
      </c>
      <c r="D100" s="17" t="str">
        <f>IF(AND($C$5&lt;=B100, B100&lt;=$C$17), B100-$C$5, "")</f>
        <v/>
      </c>
      <c r="E100" s="17" t="str">
        <f t="shared" ref="E100:E136" si="25">IF(AND($C$17&lt;=B100, B100&lt;=$C$18), B100-$C$17, "")</f>
        <v/>
      </c>
      <c r="F100" s="26">
        <f t="shared" ref="F100:F136" si="26">IF(B100&gt;=$C$5, $C$8-C100, "")</f>
        <v>-63</v>
      </c>
      <c r="G100" s="18">
        <f t="shared" ref="G100" si="27">IF(B100&gt;=$C$17, B100-$C$17, "")</f>
        <v>64</v>
      </c>
      <c r="H100" s="11">
        <f t="shared" ref="H100:H136" si="28">IF(B100&gt;=$C$5,$C$7/$C$8*F100,"")</f>
        <v>0</v>
      </c>
      <c r="I100" s="10">
        <f t="shared" ref="I100:I136" si="29">IF(H100&gt;0,H100,0)</f>
        <v>0</v>
      </c>
      <c r="J100" s="11">
        <f>IF(B100&gt;=$C$5,($C$17-$C$5)-C100, "")</f>
        <v>-64</v>
      </c>
      <c r="K100" s="11">
        <f>IF(B100&gt;=$C$5,J100*$C$9*$C$11,"")</f>
        <v>0</v>
      </c>
      <c r="L100" s="11">
        <f t="shared" si="20"/>
        <v>0</v>
      </c>
      <c r="M100" s="11">
        <f>IF(B100&gt;=$C$5, (18-$C$16)-C100, "")</f>
        <v>-46</v>
      </c>
      <c r="N100" s="11">
        <f>IF(B100&gt;=$C$5,4*$C$15*$C$14,"")</f>
        <v>0</v>
      </c>
      <c r="O100" s="11">
        <f t="shared" ref="O100:O136" si="30">IF(M100&gt;=0,N100,0)</f>
        <v>0</v>
      </c>
      <c r="P100" s="5">
        <f>IF(B100&gt;=$C$5,$C$13-C100,"")</f>
        <v>-63</v>
      </c>
      <c r="Q100" s="5">
        <f>IF(B100&gt;=$C$5,$C$12/$C$13*P100,"")</f>
        <v>0</v>
      </c>
      <c r="R100" s="5">
        <f t="shared" si="21"/>
        <v>0</v>
      </c>
      <c r="S100" s="43">
        <f t="shared" si="15"/>
        <v>0</v>
      </c>
      <c r="T100" s="5">
        <f>IF(AND($C$5&lt;=B100,B100&lt;= $C$17), FV($C$23/12,12*C100,$C$32,$C$20,0)*-1,0)</f>
        <v>0</v>
      </c>
      <c r="V100" s="5" t="e">
        <f t="shared" si="19"/>
        <v>#VALUE!</v>
      </c>
      <c r="W100" s="5" t="e">
        <f t="shared" si="9"/>
        <v>#VALUE!</v>
      </c>
      <c r="X100" s="5" t="e">
        <f t="shared" ref="X100" si="31">IF($B100&gt;$C$17,$C$28*((1+$C$25)^$E100),0)</f>
        <v>#VALUE!</v>
      </c>
      <c r="Y100" s="5" t="e">
        <f t="shared" si="22"/>
        <v>#VALUE!</v>
      </c>
      <c r="Z100" s="5" t="e">
        <f t="shared" ref="Z100:Z136" si="32">T100+Y100</f>
        <v>#VALUE!</v>
      </c>
      <c r="AA100" s="70" t="e">
        <f t="shared" si="16"/>
        <v>#VALUE!</v>
      </c>
      <c r="AB100" s="45">
        <v>0</v>
      </c>
      <c r="AC100" s="32">
        <f>IF(AND($C$5&lt;=B100, B100&lt;=$C$17), FV($C$22/12,12*D100,$C$21,$C$20,0)*-1,0)</f>
        <v>0</v>
      </c>
      <c r="AE100" s="5">
        <f t="shared" ref="AE100:AE102" si="33">AH99*$C$22</f>
        <v>0</v>
      </c>
      <c r="AF100" s="5">
        <f t="shared" ref="AF100:AF136" si="34">AH99+AE100</f>
        <v>0</v>
      </c>
      <c r="AG100" s="5">
        <f t="shared" ref="AG100:AG101" si="35">IF($B100&gt;$C$17,$C$28*((1+$C$25)^$G100),0)</f>
        <v>0</v>
      </c>
      <c r="AH100" s="5">
        <f t="shared" si="23"/>
        <v>0</v>
      </c>
      <c r="AI100" s="5">
        <f t="shared" si="17"/>
        <v>0</v>
      </c>
      <c r="AJ100" s="105" t="str">
        <f t="shared" si="18"/>
        <v/>
      </c>
      <c r="AK100" s="65">
        <v>0</v>
      </c>
      <c r="AL100" s="66"/>
    </row>
    <row r="101" spans="1:38" s="5" customFormat="1" x14ac:dyDescent="0.35">
      <c r="A101"/>
      <c r="B101" s="16">
        <v>65</v>
      </c>
      <c r="C101">
        <f t="shared" si="24"/>
        <v>65</v>
      </c>
      <c r="D101" s="17" t="str">
        <f>IF(AND($C$5&lt;=B101, B101&lt;=$C$17), B101-$C$5, "")</f>
        <v/>
      </c>
      <c r="E101" s="17" t="str">
        <f t="shared" si="25"/>
        <v/>
      </c>
      <c r="F101" s="26">
        <f t="shared" si="26"/>
        <v>-64</v>
      </c>
      <c r="G101" s="18">
        <f>IF(B101&gt;=$C$17, B101-$C$17, "")</f>
        <v>65</v>
      </c>
      <c r="H101" s="11">
        <f t="shared" si="28"/>
        <v>0</v>
      </c>
      <c r="I101" s="10">
        <f t="shared" si="29"/>
        <v>0</v>
      </c>
      <c r="J101" s="11">
        <f>IF(B101&gt;=$C$5,($C$17-$C$5)-C101, "")</f>
        <v>-65</v>
      </c>
      <c r="K101" s="11">
        <f>IF(B101&gt;=$C$5,J101*$C$9*$C$11,"")</f>
        <v>0</v>
      </c>
      <c r="L101" s="11">
        <f t="shared" si="20"/>
        <v>0</v>
      </c>
      <c r="M101" s="11">
        <f>IF(B101&gt;=$C$5, (18-$C$16)-C101, "")</f>
        <v>-47</v>
      </c>
      <c r="N101" s="11">
        <f>IF(B101&gt;=$C$5,4*$C$15*$C$14,"")</f>
        <v>0</v>
      </c>
      <c r="O101" s="11">
        <f t="shared" si="30"/>
        <v>0</v>
      </c>
      <c r="P101" s="5">
        <f>IF(B101&gt;=$C$5,$C$13-C101,"")</f>
        <v>-64</v>
      </c>
      <c r="Q101" s="5">
        <f>IF(B101&gt;=$C$5,$C$12/$C$13*P101,"")</f>
        <v>0</v>
      </c>
      <c r="R101" s="5">
        <f t="shared" si="21"/>
        <v>0</v>
      </c>
      <c r="S101" s="43">
        <f t="shared" ref="S101:S136" si="36">IF(B101&gt;=$C$5,I101+L101+O101+R101,"")</f>
        <v>0</v>
      </c>
      <c r="T101" s="5">
        <f>IF(AND($C$5&lt;=B101,B101&lt;= $C$17), FV($C$23/12,12*C101,$C$32,$C$20,0)*-1,0)</f>
        <v>0</v>
      </c>
      <c r="V101" s="5" t="e">
        <f t="shared" si="19"/>
        <v>#VALUE!</v>
      </c>
      <c r="W101" s="5" t="e">
        <f t="shared" ref="W101:W136" si="37">Y100+V101</f>
        <v>#VALUE!</v>
      </c>
      <c r="X101" s="5" t="e">
        <f>IF($B101&gt;$C$17,$C$28*((1+$C$25)^$E101),0)</f>
        <v>#VALUE!</v>
      </c>
      <c r="Y101" s="5" t="e">
        <f t="shared" si="22"/>
        <v>#VALUE!</v>
      </c>
      <c r="Z101" s="5" t="e">
        <f t="shared" si="32"/>
        <v>#VALUE!</v>
      </c>
      <c r="AA101" s="70" t="e">
        <f t="shared" ref="AA101:AA136" si="38">IF(Z101&gt;0,Z101,"")</f>
        <v>#VALUE!</v>
      </c>
      <c r="AB101" s="45">
        <v>0</v>
      </c>
      <c r="AC101" s="32">
        <f>IF(AND($C$5&lt;=B101, B101&lt;=$C$17), FV($C$22/12,12*D101,$C$21,$C$20,0)*-1,0)</f>
        <v>0</v>
      </c>
      <c r="AE101" s="5">
        <f t="shared" si="33"/>
        <v>0</v>
      </c>
      <c r="AF101" s="5">
        <f t="shared" si="34"/>
        <v>0</v>
      </c>
      <c r="AG101" s="5">
        <f t="shared" si="35"/>
        <v>0</v>
      </c>
      <c r="AH101" s="5">
        <f t="shared" si="23"/>
        <v>0</v>
      </c>
      <c r="AI101" s="5">
        <f t="shared" ref="AI101:AI136" si="39">AC101+AH101</f>
        <v>0</v>
      </c>
      <c r="AJ101" s="105" t="str">
        <f t="shared" ref="AJ101:AJ136" si="40">IF(AI101&gt;0,AI101,"")</f>
        <v/>
      </c>
      <c r="AK101" s="65">
        <v>0</v>
      </c>
      <c r="AL101" s="66"/>
    </row>
    <row r="102" spans="1:38" s="5" customFormat="1" x14ac:dyDescent="0.35">
      <c r="A102"/>
      <c r="B102" s="16">
        <v>66</v>
      </c>
      <c r="C102">
        <f t="shared" si="24"/>
        <v>66</v>
      </c>
      <c r="D102" s="17" t="str">
        <f>IF(AND($C$5&lt;=B102, B102&lt;=$C$17), B102-$C$5, "")</f>
        <v/>
      </c>
      <c r="E102" s="17" t="str">
        <f t="shared" si="25"/>
        <v/>
      </c>
      <c r="F102" s="26">
        <f t="shared" si="26"/>
        <v>-65</v>
      </c>
      <c r="G102" s="18">
        <f t="shared" ref="G102:G136" si="41">IF(B102&gt;=$C$17, B102-$C$17, "")</f>
        <v>66</v>
      </c>
      <c r="H102" s="11">
        <f t="shared" si="28"/>
        <v>0</v>
      </c>
      <c r="I102" s="10">
        <f t="shared" si="29"/>
        <v>0</v>
      </c>
      <c r="J102" s="11">
        <f>IF(B102&gt;=$C$5,($C$17-$C$5)-C102, "")</f>
        <v>-66</v>
      </c>
      <c r="K102" s="11">
        <f>IF(B102&gt;=$C$5,J102*$C$9*$C$11,"")</f>
        <v>0</v>
      </c>
      <c r="L102" s="11">
        <f t="shared" si="20"/>
        <v>0</v>
      </c>
      <c r="M102" s="11">
        <f>IF(B102&gt;=$C$5, (18-$C$16)-C102, "")</f>
        <v>-48</v>
      </c>
      <c r="N102" s="11">
        <f>IF(B102&gt;=$C$5,4*$C$15*$C$14,"")</f>
        <v>0</v>
      </c>
      <c r="O102" s="11">
        <f t="shared" si="30"/>
        <v>0</v>
      </c>
      <c r="P102" s="5">
        <f>IF(B102&gt;=$C$5,$C$13-C102,"")</f>
        <v>-65</v>
      </c>
      <c r="Q102" s="5">
        <f>IF(B102&gt;=$C$5,$C$12/$C$13*P102,"")</f>
        <v>0</v>
      </c>
      <c r="R102" s="5">
        <f t="shared" si="21"/>
        <v>0</v>
      </c>
      <c r="S102" s="43">
        <f t="shared" si="36"/>
        <v>0</v>
      </c>
      <c r="T102" s="5">
        <f>IF(AND($C$5&lt;=B102,B102&lt;= $C$17), FV($C$23/12,12*C102,$C$32,$C$20,0)*-1,0)</f>
        <v>0</v>
      </c>
      <c r="V102" s="5" t="e">
        <f t="shared" ref="V102:V136" si="42">Y101*$C$24</f>
        <v>#VALUE!</v>
      </c>
      <c r="W102" s="5" t="e">
        <f t="shared" si="37"/>
        <v>#VALUE!</v>
      </c>
      <c r="X102" s="5">
        <f>IF($B102&gt;$C$17,$C$28*((1+$C$25)^$G102),0)</f>
        <v>0</v>
      </c>
      <c r="Y102" s="5" t="e">
        <f t="shared" si="22"/>
        <v>#VALUE!</v>
      </c>
      <c r="Z102" s="5" t="e">
        <f t="shared" si="32"/>
        <v>#VALUE!</v>
      </c>
      <c r="AA102" s="70" t="e">
        <f t="shared" si="38"/>
        <v>#VALUE!</v>
      </c>
      <c r="AB102" s="45">
        <v>0</v>
      </c>
      <c r="AC102" s="32">
        <f>IF(AND($C$5&lt;=B102, B102&lt;=$C$17), FV($C$22/12,12*D102,$C$21,$C$20,0)*-1,0)</f>
        <v>0</v>
      </c>
      <c r="AE102" s="5">
        <f t="shared" si="33"/>
        <v>0</v>
      </c>
      <c r="AF102" s="5">
        <f t="shared" si="34"/>
        <v>0</v>
      </c>
      <c r="AG102" s="5">
        <f>IF($B102&gt;$C$17,$C$28*((1+$C$25)^$G102),0)</f>
        <v>0</v>
      </c>
      <c r="AH102" s="5">
        <f t="shared" si="23"/>
        <v>0</v>
      </c>
      <c r="AI102" s="5">
        <f t="shared" si="39"/>
        <v>0</v>
      </c>
      <c r="AJ102" s="105" t="str">
        <f t="shared" si="40"/>
        <v/>
      </c>
      <c r="AK102" s="65">
        <v>0</v>
      </c>
      <c r="AL102" s="66"/>
    </row>
    <row r="103" spans="1:38" s="5" customFormat="1" x14ac:dyDescent="0.35">
      <c r="A103"/>
      <c r="B103" s="16">
        <v>67</v>
      </c>
      <c r="C103">
        <f t="shared" si="24"/>
        <v>67</v>
      </c>
      <c r="D103" s="17" t="str">
        <f>IF(AND($C$5&lt;=B103, B103&lt;=$C$17), B103-$C$5, "")</f>
        <v/>
      </c>
      <c r="E103" s="17" t="str">
        <f t="shared" si="25"/>
        <v/>
      </c>
      <c r="F103" s="26">
        <f t="shared" si="26"/>
        <v>-66</v>
      </c>
      <c r="G103" s="18">
        <f t="shared" si="41"/>
        <v>67</v>
      </c>
      <c r="H103" s="11">
        <f t="shared" si="28"/>
        <v>0</v>
      </c>
      <c r="I103" s="10">
        <f t="shared" si="29"/>
        <v>0</v>
      </c>
      <c r="J103" s="11">
        <f>IF(B103&gt;=$C$5,($C$17-$C$5)-C103, "")</f>
        <v>-67</v>
      </c>
      <c r="K103" s="11">
        <f>IF(B103&gt;=$C$5,J103*$C$9*$C$11,"")</f>
        <v>0</v>
      </c>
      <c r="L103" s="11">
        <f t="shared" si="20"/>
        <v>0</v>
      </c>
      <c r="M103" s="11">
        <f>IF(B103&gt;=$C$5, (18-$C$16)-C103, "")</f>
        <v>-49</v>
      </c>
      <c r="N103" s="11">
        <f>IF(B103&gt;=$C$5,4*$C$15*$C$14,"")</f>
        <v>0</v>
      </c>
      <c r="O103" s="11">
        <f t="shared" si="30"/>
        <v>0</v>
      </c>
      <c r="P103" s="5">
        <f>IF(B103&gt;=$C$5,$C$13-C103,"")</f>
        <v>-66</v>
      </c>
      <c r="Q103" s="5">
        <f>IF(B103&gt;=$C$5,$C$12/$C$13*P103,"")</f>
        <v>0</v>
      </c>
      <c r="R103" s="5">
        <f t="shared" si="21"/>
        <v>0</v>
      </c>
      <c r="S103" s="43">
        <f t="shared" si="36"/>
        <v>0</v>
      </c>
      <c r="T103" s="5">
        <f>IF(AND($C$5&lt;=B103,B103&lt;= $C$17), FV($C$23/12,12*C103,$C$32,$C$20,0)*-1,0)</f>
        <v>0</v>
      </c>
      <c r="V103" s="5" t="e">
        <f t="shared" si="42"/>
        <v>#VALUE!</v>
      </c>
      <c r="W103" s="5" t="e">
        <f t="shared" si="37"/>
        <v>#VALUE!</v>
      </c>
      <c r="X103" s="5">
        <f t="shared" ref="X103:X136" si="43">IF($B103&gt;$C$17,$C$28*((1+$C$25)^$G103),0)</f>
        <v>0</v>
      </c>
      <c r="Y103" s="5" t="e">
        <f t="shared" si="22"/>
        <v>#VALUE!</v>
      </c>
      <c r="Z103" s="5" t="e">
        <f t="shared" si="32"/>
        <v>#VALUE!</v>
      </c>
      <c r="AA103" s="70" t="e">
        <f t="shared" si="38"/>
        <v>#VALUE!</v>
      </c>
      <c r="AB103" s="45">
        <v>0</v>
      </c>
      <c r="AC103" s="32">
        <f>IF(AND($C$5&lt;=B103, B103&lt;=$C$17), FV($C$22/12,12*D103,$C$21,$C$20,0)*-1,0)</f>
        <v>0</v>
      </c>
      <c r="AE103" s="5">
        <f>AH102*$C$22</f>
        <v>0</v>
      </c>
      <c r="AF103" s="5">
        <f t="shared" si="34"/>
        <v>0</v>
      </c>
      <c r="AG103" s="5">
        <f t="shared" ref="AG103:AG136" si="44">IF($B103&gt;$C$17,$C$28*((1+$C$25)^$G103),0)</f>
        <v>0</v>
      </c>
      <c r="AH103" s="5">
        <f t="shared" si="23"/>
        <v>0</v>
      </c>
      <c r="AI103" s="5">
        <f t="shared" si="39"/>
        <v>0</v>
      </c>
      <c r="AJ103" s="105" t="str">
        <f t="shared" si="40"/>
        <v/>
      </c>
      <c r="AK103" s="65">
        <v>0</v>
      </c>
      <c r="AL103" s="66"/>
    </row>
    <row r="104" spans="1:38" s="5" customFormat="1" x14ac:dyDescent="0.35">
      <c r="A104"/>
      <c r="B104" s="16">
        <v>68</v>
      </c>
      <c r="C104">
        <f t="shared" si="24"/>
        <v>68</v>
      </c>
      <c r="D104" s="17" t="str">
        <f>IF(AND($C$5&lt;=B104, B104&lt;=$C$17), B104-$C$5, "")</f>
        <v/>
      </c>
      <c r="E104" s="17" t="str">
        <f t="shared" si="25"/>
        <v/>
      </c>
      <c r="F104" s="26">
        <f t="shared" si="26"/>
        <v>-67</v>
      </c>
      <c r="G104" s="18">
        <f t="shared" si="41"/>
        <v>68</v>
      </c>
      <c r="H104" s="11">
        <f t="shared" si="28"/>
        <v>0</v>
      </c>
      <c r="I104" s="10">
        <f t="shared" si="29"/>
        <v>0</v>
      </c>
      <c r="J104" s="11">
        <f>IF(B104&gt;=$C$5,($C$17-$C$5)-C104, "")</f>
        <v>-68</v>
      </c>
      <c r="K104" s="11">
        <f>IF(B104&gt;=$C$5,J104*$C$9*$C$11,"")</f>
        <v>0</v>
      </c>
      <c r="L104" s="11">
        <f t="shared" si="20"/>
        <v>0</v>
      </c>
      <c r="M104" s="11">
        <f>IF(B104&gt;=$C$5, (18-$C$16)-C104, "")</f>
        <v>-50</v>
      </c>
      <c r="N104" s="11">
        <f>IF(B104&gt;=$C$5,4*$C$15*$C$14,"")</f>
        <v>0</v>
      </c>
      <c r="O104" s="11">
        <f t="shared" si="30"/>
        <v>0</v>
      </c>
      <c r="P104" s="5">
        <f>IF(B104&gt;=$C$5,$C$13-C104,"")</f>
        <v>-67</v>
      </c>
      <c r="Q104" s="5">
        <f>IF(B104&gt;=$C$5,$C$12/$C$13*P104,"")</f>
        <v>0</v>
      </c>
      <c r="R104" s="5">
        <f t="shared" si="21"/>
        <v>0</v>
      </c>
      <c r="S104" s="43">
        <f t="shared" si="36"/>
        <v>0</v>
      </c>
      <c r="T104" s="5">
        <f>IF(AND($C$5&lt;=B104,B104&lt;= $C$17), FV($C$23/12,12*C104,$C$32,$C$20,0)*-1,0)</f>
        <v>0</v>
      </c>
      <c r="V104" s="5" t="e">
        <f t="shared" si="42"/>
        <v>#VALUE!</v>
      </c>
      <c r="W104" s="5" t="e">
        <f t="shared" si="37"/>
        <v>#VALUE!</v>
      </c>
      <c r="X104" s="5">
        <f t="shared" si="43"/>
        <v>0</v>
      </c>
      <c r="Y104" s="5" t="e">
        <f t="shared" si="22"/>
        <v>#VALUE!</v>
      </c>
      <c r="Z104" s="5" t="e">
        <f t="shared" si="32"/>
        <v>#VALUE!</v>
      </c>
      <c r="AA104" s="70" t="e">
        <f t="shared" si="38"/>
        <v>#VALUE!</v>
      </c>
      <c r="AB104" s="45">
        <v>0</v>
      </c>
      <c r="AC104" s="32">
        <f>IF(AND($C$5&lt;=B104, B104&lt;=$C$17), FV($C$22/12,12*D104,$C$21,$C$20,0)*-1,0)</f>
        <v>0</v>
      </c>
      <c r="AE104" s="5">
        <f t="shared" ref="AE104:AE136" si="45">AH103*$C$22</f>
        <v>0</v>
      </c>
      <c r="AF104" s="5">
        <f t="shared" si="34"/>
        <v>0</v>
      </c>
      <c r="AG104" s="5">
        <f t="shared" si="44"/>
        <v>0</v>
      </c>
      <c r="AH104" s="5">
        <f t="shared" si="23"/>
        <v>0</v>
      </c>
      <c r="AI104" s="5">
        <f t="shared" si="39"/>
        <v>0</v>
      </c>
      <c r="AJ104" s="105" t="str">
        <f t="shared" si="40"/>
        <v/>
      </c>
      <c r="AK104" s="65">
        <v>0</v>
      </c>
      <c r="AL104" s="66"/>
    </row>
    <row r="105" spans="1:38" s="5" customFormat="1" x14ac:dyDescent="0.35">
      <c r="A105"/>
      <c r="B105" s="16">
        <v>69</v>
      </c>
      <c r="C105">
        <f t="shared" si="24"/>
        <v>69</v>
      </c>
      <c r="D105" s="17" t="str">
        <f>IF(AND($C$5&lt;=B105, B105&lt;=$C$17), B105-$C$5, "")</f>
        <v/>
      </c>
      <c r="E105" s="17" t="str">
        <f t="shared" si="25"/>
        <v/>
      </c>
      <c r="F105" s="26">
        <f t="shared" si="26"/>
        <v>-68</v>
      </c>
      <c r="G105" s="18">
        <f t="shared" si="41"/>
        <v>69</v>
      </c>
      <c r="H105" s="11">
        <f t="shared" si="28"/>
        <v>0</v>
      </c>
      <c r="I105" s="10">
        <f t="shared" si="29"/>
        <v>0</v>
      </c>
      <c r="J105" s="11">
        <f>IF(B105&gt;=$C$5,($C$17-$C$5)-C105, "")</f>
        <v>-69</v>
      </c>
      <c r="K105" s="11">
        <f>IF(B105&gt;=$C$5,J105*$C$9*$C$11,"")</f>
        <v>0</v>
      </c>
      <c r="L105" s="11">
        <f t="shared" si="20"/>
        <v>0</v>
      </c>
      <c r="M105" s="11">
        <f>IF(B105&gt;=$C$5, (18-$C$16)-C105, "")</f>
        <v>-51</v>
      </c>
      <c r="N105" s="11">
        <f>IF(B105&gt;=$C$5,4*$C$15*$C$14,"")</f>
        <v>0</v>
      </c>
      <c r="O105" s="11">
        <f t="shared" si="30"/>
        <v>0</v>
      </c>
      <c r="P105" s="5">
        <f>IF(B105&gt;=$C$5,$C$13-C105,"")</f>
        <v>-68</v>
      </c>
      <c r="Q105" s="5">
        <f>IF(B105&gt;=$C$5,$C$12/$C$13*P105,"")</f>
        <v>0</v>
      </c>
      <c r="R105" s="5">
        <f t="shared" si="21"/>
        <v>0</v>
      </c>
      <c r="S105" s="43">
        <f t="shared" si="36"/>
        <v>0</v>
      </c>
      <c r="T105" s="5">
        <f>IF(AND($C$5&lt;=B105,B105&lt;= $C$17), FV($C$23/12,12*C105,$C$32,$C$20,0)*-1,0)</f>
        <v>0</v>
      </c>
      <c r="V105" s="5" t="e">
        <f t="shared" si="42"/>
        <v>#VALUE!</v>
      </c>
      <c r="W105" s="5" t="e">
        <f t="shared" si="37"/>
        <v>#VALUE!</v>
      </c>
      <c r="X105" s="5">
        <f t="shared" si="43"/>
        <v>0</v>
      </c>
      <c r="Y105" s="5" t="e">
        <f t="shared" si="22"/>
        <v>#VALUE!</v>
      </c>
      <c r="Z105" s="5" t="e">
        <f t="shared" si="32"/>
        <v>#VALUE!</v>
      </c>
      <c r="AA105" s="70" t="e">
        <f t="shared" si="38"/>
        <v>#VALUE!</v>
      </c>
      <c r="AB105" s="45">
        <v>0</v>
      </c>
      <c r="AC105" s="32">
        <f>IF(AND($C$5&lt;=B105, B105&lt;=$C$17), FV($C$22/12,12*D105,$C$21,$C$20,0)*-1,0)</f>
        <v>0</v>
      </c>
      <c r="AE105" s="5">
        <f t="shared" si="45"/>
        <v>0</v>
      </c>
      <c r="AF105" s="5">
        <f t="shared" si="34"/>
        <v>0</v>
      </c>
      <c r="AG105" s="5">
        <f t="shared" si="44"/>
        <v>0</v>
      </c>
      <c r="AH105" s="5">
        <f t="shared" si="23"/>
        <v>0</v>
      </c>
      <c r="AI105" s="5">
        <f t="shared" si="39"/>
        <v>0</v>
      </c>
      <c r="AJ105" s="105" t="str">
        <f t="shared" si="40"/>
        <v/>
      </c>
      <c r="AK105" s="65">
        <v>0</v>
      </c>
      <c r="AL105" s="66"/>
    </row>
    <row r="106" spans="1:38" s="5" customFormat="1" x14ac:dyDescent="0.35">
      <c r="A106"/>
      <c r="B106" s="16">
        <v>70</v>
      </c>
      <c r="C106">
        <f t="shared" si="24"/>
        <v>70</v>
      </c>
      <c r="D106" s="17" t="str">
        <f>IF(AND($C$5&lt;=B106, B106&lt;=$C$17), B106-$C$5, "")</f>
        <v/>
      </c>
      <c r="E106" s="17" t="str">
        <f t="shared" si="25"/>
        <v/>
      </c>
      <c r="F106" s="26">
        <f t="shared" si="26"/>
        <v>-69</v>
      </c>
      <c r="G106" s="18">
        <f t="shared" si="41"/>
        <v>70</v>
      </c>
      <c r="H106" s="11">
        <f t="shared" si="28"/>
        <v>0</v>
      </c>
      <c r="I106" s="10">
        <f t="shared" si="29"/>
        <v>0</v>
      </c>
      <c r="J106" s="11">
        <f>IF(B106&gt;=$C$5,($C$17-$C$5)-C106, "")</f>
        <v>-70</v>
      </c>
      <c r="K106" s="11">
        <f>IF(B106&gt;=$C$5,J106*$C$9*$C$11,"")</f>
        <v>0</v>
      </c>
      <c r="L106" s="11">
        <f t="shared" si="20"/>
        <v>0</v>
      </c>
      <c r="M106" s="11">
        <f>IF(B106&gt;=$C$5, (18-$C$16)-C106, "")</f>
        <v>-52</v>
      </c>
      <c r="N106" s="11">
        <f>IF(B106&gt;=$C$5,4*$C$15*$C$14,"")</f>
        <v>0</v>
      </c>
      <c r="O106" s="11">
        <f t="shared" si="30"/>
        <v>0</v>
      </c>
      <c r="P106" s="5">
        <f>IF(B106&gt;=$C$5,$C$13-C106,"")</f>
        <v>-69</v>
      </c>
      <c r="Q106" s="5">
        <f>IF(B106&gt;=$C$5,$C$12/$C$13*P106,"")</f>
        <v>0</v>
      </c>
      <c r="R106" s="5">
        <f t="shared" si="21"/>
        <v>0</v>
      </c>
      <c r="S106" s="43">
        <f t="shared" si="36"/>
        <v>0</v>
      </c>
      <c r="T106" s="5">
        <f>IF(AND($C$5&lt;=B106,B106&lt;= $C$17), FV($C$23/12,12*C106,$C$32,$C$20,0)*-1,0)</f>
        <v>0</v>
      </c>
      <c r="V106" s="5" t="e">
        <f t="shared" si="42"/>
        <v>#VALUE!</v>
      </c>
      <c r="W106" s="5" t="e">
        <f t="shared" si="37"/>
        <v>#VALUE!</v>
      </c>
      <c r="X106" s="5">
        <f t="shared" si="43"/>
        <v>0</v>
      </c>
      <c r="Y106" s="5" t="e">
        <f t="shared" si="22"/>
        <v>#VALUE!</v>
      </c>
      <c r="Z106" s="5" t="e">
        <f t="shared" si="32"/>
        <v>#VALUE!</v>
      </c>
      <c r="AA106" s="70" t="e">
        <f t="shared" si="38"/>
        <v>#VALUE!</v>
      </c>
      <c r="AB106" s="45">
        <v>0</v>
      </c>
      <c r="AC106" s="32">
        <f>IF(AND($C$5&lt;=B106, B106&lt;=$C$17), FV($C$22/12,12*D106,$C$21,$C$20,0)*-1,0)</f>
        <v>0</v>
      </c>
      <c r="AE106" s="5">
        <f t="shared" si="45"/>
        <v>0</v>
      </c>
      <c r="AF106" s="5">
        <f t="shared" si="34"/>
        <v>0</v>
      </c>
      <c r="AG106" s="5">
        <f t="shared" si="44"/>
        <v>0</v>
      </c>
      <c r="AH106" s="5">
        <f t="shared" si="23"/>
        <v>0</v>
      </c>
      <c r="AI106" s="5">
        <f t="shared" si="39"/>
        <v>0</v>
      </c>
      <c r="AJ106" s="105" t="str">
        <f t="shared" si="40"/>
        <v/>
      </c>
      <c r="AK106" s="65">
        <v>0</v>
      </c>
      <c r="AL106" s="66"/>
    </row>
    <row r="107" spans="1:38" s="5" customFormat="1" x14ac:dyDescent="0.35">
      <c r="A107"/>
      <c r="B107" s="16">
        <v>71</v>
      </c>
      <c r="C107">
        <f t="shared" si="24"/>
        <v>71</v>
      </c>
      <c r="D107" s="17" t="str">
        <f>IF(AND($C$5&lt;=B107, B107&lt;=$C$17), B107-$C$5, "")</f>
        <v/>
      </c>
      <c r="E107" s="17" t="str">
        <f t="shared" si="25"/>
        <v/>
      </c>
      <c r="F107" s="26">
        <f t="shared" si="26"/>
        <v>-70</v>
      </c>
      <c r="G107" s="18">
        <f t="shared" si="41"/>
        <v>71</v>
      </c>
      <c r="H107" s="11">
        <f t="shared" si="28"/>
        <v>0</v>
      </c>
      <c r="I107" s="10">
        <f t="shared" si="29"/>
        <v>0</v>
      </c>
      <c r="J107" s="11">
        <f>IF(B107&gt;=$C$5,($C$17-$C$5)-C107, "")</f>
        <v>-71</v>
      </c>
      <c r="K107" s="11">
        <f>IF(B107&gt;=$C$5,J107*$C$9*$C$11,"")</f>
        <v>0</v>
      </c>
      <c r="L107" s="11">
        <f t="shared" si="20"/>
        <v>0</v>
      </c>
      <c r="M107" s="11">
        <f>IF(B107&gt;=$C$5, (18-$C$16)-C107, "")</f>
        <v>-53</v>
      </c>
      <c r="N107" s="11">
        <f>IF(B107&gt;=$C$5,4*$C$15*$C$14,"")</f>
        <v>0</v>
      </c>
      <c r="O107" s="11">
        <f t="shared" si="30"/>
        <v>0</v>
      </c>
      <c r="P107" s="5">
        <f>IF(B107&gt;=$C$5,$C$13-C107,"")</f>
        <v>-70</v>
      </c>
      <c r="Q107" s="5">
        <f>IF(B107&gt;=$C$5,$C$12/$C$13*P107,"")</f>
        <v>0</v>
      </c>
      <c r="R107" s="5">
        <f t="shared" si="21"/>
        <v>0</v>
      </c>
      <c r="S107" s="43">
        <f t="shared" si="36"/>
        <v>0</v>
      </c>
      <c r="T107" s="5">
        <f>IF(AND($C$5&lt;=B107,B107&lt;= $C$17), FV($C$23/12,12*C107,$C$32,$C$20,0)*-1,0)</f>
        <v>0</v>
      </c>
      <c r="V107" s="5" t="e">
        <f t="shared" si="42"/>
        <v>#VALUE!</v>
      </c>
      <c r="W107" s="5" t="e">
        <f t="shared" si="37"/>
        <v>#VALUE!</v>
      </c>
      <c r="X107" s="5">
        <f t="shared" si="43"/>
        <v>0</v>
      </c>
      <c r="Y107" s="5" t="e">
        <f t="shared" si="22"/>
        <v>#VALUE!</v>
      </c>
      <c r="Z107" s="5" t="e">
        <f t="shared" si="32"/>
        <v>#VALUE!</v>
      </c>
      <c r="AA107" s="70" t="e">
        <f t="shared" si="38"/>
        <v>#VALUE!</v>
      </c>
      <c r="AB107" s="45">
        <v>0</v>
      </c>
      <c r="AC107" s="32">
        <f>IF(AND($C$5&lt;=B107, B107&lt;=$C$17), FV($C$22/12,12*D107,$C$21,$C$20,0)*-1,0)</f>
        <v>0</v>
      </c>
      <c r="AE107" s="5">
        <f t="shared" si="45"/>
        <v>0</v>
      </c>
      <c r="AF107" s="5">
        <f t="shared" si="34"/>
        <v>0</v>
      </c>
      <c r="AG107" s="5">
        <f t="shared" si="44"/>
        <v>0</v>
      </c>
      <c r="AH107" s="5">
        <f t="shared" si="23"/>
        <v>0</v>
      </c>
      <c r="AI107" s="5">
        <f t="shared" si="39"/>
        <v>0</v>
      </c>
      <c r="AJ107" s="105" t="str">
        <f t="shared" si="40"/>
        <v/>
      </c>
      <c r="AK107" s="65">
        <v>0</v>
      </c>
      <c r="AL107" s="66"/>
    </row>
    <row r="108" spans="1:38" s="5" customFormat="1" x14ac:dyDescent="0.35">
      <c r="A108"/>
      <c r="B108" s="16">
        <v>72</v>
      </c>
      <c r="C108">
        <f t="shared" si="24"/>
        <v>72</v>
      </c>
      <c r="D108" s="17" t="str">
        <f>IF(AND($C$5&lt;=B108, B108&lt;=$C$17), B108-$C$5, "")</f>
        <v/>
      </c>
      <c r="E108" s="17" t="str">
        <f t="shared" si="25"/>
        <v/>
      </c>
      <c r="F108" s="26">
        <f t="shared" si="26"/>
        <v>-71</v>
      </c>
      <c r="G108" s="18">
        <f t="shared" si="41"/>
        <v>72</v>
      </c>
      <c r="H108" s="11">
        <f t="shared" si="28"/>
        <v>0</v>
      </c>
      <c r="I108" s="10">
        <f t="shared" si="29"/>
        <v>0</v>
      </c>
      <c r="J108" s="11">
        <f>IF(B108&gt;=$C$5,($C$17-$C$5)-C108, "")</f>
        <v>-72</v>
      </c>
      <c r="K108" s="11">
        <f>IF(B108&gt;=$C$5,J108*$C$9*$C$11,"")</f>
        <v>0</v>
      </c>
      <c r="L108" s="11">
        <f t="shared" si="20"/>
        <v>0</v>
      </c>
      <c r="M108" s="11">
        <f>IF(B108&gt;=$C$5, (18-$C$16)-C108, "")</f>
        <v>-54</v>
      </c>
      <c r="N108" s="11">
        <f>IF(B108&gt;=$C$5,4*$C$15*$C$14,"")</f>
        <v>0</v>
      </c>
      <c r="O108" s="11">
        <f t="shared" si="30"/>
        <v>0</v>
      </c>
      <c r="P108" s="5">
        <f>IF(B108&gt;=$C$5,$C$13-C108,"")</f>
        <v>-71</v>
      </c>
      <c r="Q108" s="5">
        <f>IF(B108&gt;=$C$5,$C$12/$C$13*P108,"")</f>
        <v>0</v>
      </c>
      <c r="R108" s="5">
        <f t="shared" si="21"/>
        <v>0</v>
      </c>
      <c r="S108" s="43">
        <f t="shared" si="36"/>
        <v>0</v>
      </c>
      <c r="T108" s="5">
        <f>IF(AND($C$5&lt;=B108,B108&lt;= $C$17), FV($C$23/12,12*C108,$C$32,$C$20,0)*-1,0)</f>
        <v>0</v>
      </c>
      <c r="V108" s="5" t="e">
        <f t="shared" si="42"/>
        <v>#VALUE!</v>
      </c>
      <c r="W108" s="5" t="e">
        <f t="shared" si="37"/>
        <v>#VALUE!</v>
      </c>
      <c r="X108" s="5">
        <f t="shared" si="43"/>
        <v>0</v>
      </c>
      <c r="Y108" s="5" t="e">
        <f t="shared" si="22"/>
        <v>#VALUE!</v>
      </c>
      <c r="Z108" s="5" t="e">
        <f t="shared" si="32"/>
        <v>#VALUE!</v>
      </c>
      <c r="AA108" s="70" t="e">
        <f t="shared" si="38"/>
        <v>#VALUE!</v>
      </c>
      <c r="AB108" s="45">
        <v>0</v>
      </c>
      <c r="AC108" s="32">
        <f>IF(AND($C$5&lt;=B108, B108&lt;=$C$17), FV($C$22/12,12*D108,$C$21,$C$20,0)*-1,0)</f>
        <v>0</v>
      </c>
      <c r="AE108" s="5">
        <f t="shared" si="45"/>
        <v>0</v>
      </c>
      <c r="AF108" s="5">
        <f t="shared" si="34"/>
        <v>0</v>
      </c>
      <c r="AG108" s="5">
        <f t="shared" si="44"/>
        <v>0</v>
      </c>
      <c r="AH108" s="5">
        <f t="shared" si="23"/>
        <v>0</v>
      </c>
      <c r="AI108" s="5">
        <f t="shared" si="39"/>
        <v>0</v>
      </c>
      <c r="AJ108" s="105" t="str">
        <f t="shared" si="40"/>
        <v/>
      </c>
      <c r="AK108" s="65">
        <v>0</v>
      </c>
      <c r="AL108" s="66"/>
    </row>
    <row r="109" spans="1:38" s="5" customFormat="1" x14ac:dyDescent="0.35">
      <c r="A109"/>
      <c r="B109" s="16">
        <v>73</v>
      </c>
      <c r="C109">
        <f t="shared" si="24"/>
        <v>73</v>
      </c>
      <c r="D109" s="17" t="str">
        <f>IF(AND($C$5&lt;=B109, B109&lt;=$C$17), B109-$C$5, "")</f>
        <v/>
      </c>
      <c r="E109" s="17" t="str">
        <f t="shared" si="25"/>
        <v/>
      </c>
      <c r="F109" s="26">
        <f t="shared" si="26"/>
        <v>-72</v>
      </c>
      <c r="G109" s="18">
        <f t="shared" si="41"/>
        <v>73</v>
      </c>
      <c r="H109" s="11">
        <f t="shared" si="28"/>
        <v>0</v>
      </c>
      <c r="I109" s="10">
        <f t="shared" si="29"/>
        <v>0</v>
      </c>
      <c r="J109" s="11">
        <f>IF(B109&gt;=$C$5,($C$17-$C$5)-C109, "")</f>
        <v>-73</v>
      </c>
      <c r="K109" s="11">
        <f>IF(B109&gt;=$C$5,J109*$C$9*$C$11,"")</f>
        <v>0</v>
      </c>
      <c r="L109" s="11">
        <f t="shared" si="20"/>
        <v>0</v>
      </c>
      <c r="M109" s="11">
        <f>IF(B109&gt;=$C$5, (18-$C$16)-C109, "")</f>
        <v>-55</v>
      </c>
      <c r="N109" s="11">
        <f>IF(B109&gt;=$C$5,4*$C$15*$C$14,"")</f>
        <v>0</v>
      </c>
      <c r="O109" s="11">
        <f t="shared" si="30"/>
        <v>0</v>
      </c>
      <c r="P109" s="5">
        <f>IF(B109&gt;=$C$5,$C$13-C109,"")</f>
        <v>-72</v>
      </c>
      <c r="Q109" s="5">
        <f>IF(B109&gt;=$C$5,$C$12/$C$13*P109,"")</f>
        <v>0</v>
      </c>
      <c r="R109" s="5">
        <f t="shared" si="21"/>
        <v>0</v>
      </c>
      <c r="S109" s="43">
        <f t="shared" si="36"/>
        <v>0</v>
      </c>
      <c r="T109" s="5">
        <f>IF(AND($C$5&lt;=B109,B109&lt;= $C$17), FV($C$23/12,12*C109,$C$32,$C$20,0)*-1,0)</f>
        <v>0</v>
      </c>
      <c r="V109" s="5" t="e">
        <f t="shared" si="42"/>
        <v>#VALUE!</v>
      </c>
      <c r="W109" s="5" t="e">
        <f t="shared" si="37"/>
        <v>#VALUE!</v>
      </c>
      <c r="X109" s="5">
        <f t="shared" si="43"/>
        <v>0</v>
      </c>
      <c r="Y109" s="5" t="e">
        <f t="shared" si="22"/>
        <v>#VALUE!</v>
      </c>
      <c r="Z109" s="5" t="e">
        <f t="shared" si="32"/>
        <v>#VALUE!</v>
      </c>
      <c r="AA109" s="70" t="e">
        <f t="shared" si="38"/>
        <v>#VALUE!</v>
      </c>
      <c r="AB109" s="45">
        <v>0</v>
      </c>
      <c r="AC109" s="32">
        <f>IF(AND($C$5&lt;=B109, B109&lt;=$C$17), FV($C$22/12,12*D109,$C$21,$C$20,0)*-1,0)</f>
        <v>0</v>
      </c>
      <c r="AE109" s="5">
        <f t="shared" si="45"/>
        <v>0</v>
      </c>
      <c r="AF109" s="5">
        <f t="shared" si="34"/>
        <v>0</v>
      </c>
      <c r="AG109" s="5">
        <f t="shared" si="44"/>
        <v>0</v>
      </c>
      <c r="AH109" s="5">
        <f t="shared" si="23"/>
        <v>0</v>
      </c>
      <c r="AI109" s="5">
        <f t="shared" si="39"/>
        <v>0</v>
      </c>
      <c r="AJ109" s="105" t="str">
        <f t="shared" si="40"/>
        <v/>
      </c>
      <c r="AK109" s="65">
        <v>0</v>
      </c>
      <c r="AL109" s="66"/>
    </row>
    <row r="110" spans="1:38" s="5" customFormat="1" x14ac:dyDescent="0.35">
      <c r="A110"/>
      <c r="B110" s="16">
        <v>74</v>
      </c>
      <c r="C110">
        <f t="shared" si="24"/>
        <v>74</v>
      </c>
      <c r="D110" s="17" t="str">
        <f>IF(AND($C$5&lt;=B110, B110&lt;=$C$17), B110-$C$5, "")</f>
        <v/>
      </c>
      <c r="E110" s="17" t="str">
        <f t="shared" si="25"/>
        <v/>
      </c>
      <c r="F110" s="26">
        <f t="shared" si="26"/>
        <v>-73</v>
      </c>
      <c r="G110" s="18">
        <f t="shared" si="41"/>
        <v>74</v>
      </c>
      <c r="H110" s="11">
        <f t="shared" si="28"/>
        <v>0</v>
      </c>
      <c r="I110" s="10">
        <f t="shared" si="29"/>
        <v>0</v>
      </c>
      <c r="J110" s="11">
        <f>IF(B110&gt;=$C$5,($C$17-$C$5)-C110, "")</f>
        <v>-74</v>
      </c>
      <c r="K110" s="11">
        <f>IF(B110&gt;=$C$5,J110*$C$9*$C$11,"")</f>
        <v>0</v>
      </c>
      <c r="L110" s="11">
        <f t="shared" si="20"/>
        <v>0</v>
      </c>
      <c r="M110" s="11">
        <f>IF(B110&gt;=$C$5, (18-$C$16)-C110, "")</f>
        <v>-56</v>
      </c>
      <c r="N110" s="11">
        <f>IF(B110&gt;=$C$5,4*$C$15*$C$14,"")</f>
        <v>0</v>
      </c>
      <c r="O110" s="11">
        <f t="shared" si="30"/>
        <v>0</v>
      </c>
      <c r="P110" s="5">
        <f>IF(B110&gt;=$C$5,$C$13-C110,"")</f>
        <v>-73</v>
      </c>
      <c r="Q110" s="5">
        <f>IF(B110&gt;=$C$5,$C$12/$C$13*P110,"")</f>
        <v>0</v>
      </c>
      <c r="R110" s="5">
        <f t="shared" si="21"/>
        <v>0</v>
      </c>
      <c r="S110" s="43">
        <f t="shared" si="36"/>
        <v>0</v>
      </c>
      <c r="T110" s="5">
        <f>IF(AND($C$5&lt;=B110,B110&lt;= $C$17), FV($C$23/12,12*C110,$C$32,$C$20,0)*-1,0)</f>
        <v>0</v>
      </c>
      <c r="V110" s="5" t="e">
        <f t="shared" si="42"/>
        <v>#VALUE!</v>
      </c>
      <c r="W110" s="5" t="e">
        <f t="shared" si="37"/>
        <v>#VALUE!</v>
      </c>
      <c r="X110" s="5">
        <f t="shared" si="43"/>
        <v>0</v>
      </c>
      <c r="Y110" s="5" t="e">
        <f t="shared" si="22"/>
        <v>#VALUE!</v>
      </c>
      <c r="Z110" s="5" t="e">
        <f t="shared" si="32"/>
        <v>#VALUE!</v>
      </c>
      <c r="AA110" s="70" t="e">
        <f t="shared" si="38"/>
        <v>#VALUE!</v>
      </c>
      <c r="AB110" s="45">
        <v>0</v>
      </c>
      <c r="AC110" s="32">
        <f>IF(AND($C$5&lt;=B110, B110&lt;=$C$17), FV($C$22/12,12*D110,$C$21,$C$20,0)*-1,0)</f>
        <v>0</v>
      </c>
      <c r="AE110" s="5">
        <f t="shared" si="45"/>
        <v>0</v>
      </c>
      <c r="AF110" s="5">
        <f t="shared" si="34"/>
        <v>0</v>
      </c>
      <c r="AG110" s="5">
        <f t="shared" si="44"/>
        <v>0</v>
      </c>
      <c r="AH110" s="5">
        <f t="shared" si="23"/>
        <v>0</v>
      </c>
      <c r="AI110" s="5">
        <f t="shared" si="39"/>
        <v>0</v>
      </c>
      <c r="AJ110" s="105" t="str">
        <f t="shared" si="40"/>
        <v/>
      </c>
      <c r="AK110" s="65">
        <v>0</v>
      </c>
      <c r="AL110" s="66"/>
    </row>
    <row r="111" spans="1:38" s="5" customFormat="1" x14ac:dyDescent="0.35">
      <c r="A111"/>
      <c r="B111" s="16">
        <v>75</v>
      </c>
      <c r="C111">
        <f t="shared" si="24"/>
        <v>75</v>
      </c>
      <c r="D111" s="17" t="str">
        <f>IF(AND($C$5&lt;=B111, B111&lt;=$C$17), B111-$C$5, "")</f>
        <v/>
      </c>
      <c r="E111" s="17" t="str">
        <f t="shared" si="25"/>
        <v/>
      </c>
      <c r="F111" s="26">
        <f t="shared" si="26"/>
        <v>-74</v>
      </c>
      <c r="G111" s="18">
        <f t="shared" si="41"/>
        <v>75</v>
      </c>
      <c r="H111" s="11">
        <f t="shared" si="28"/>
        <v>0</v>
      </c>
      <c r="I111" s="10">
        <f t="shared" si="29"/>
        <v>0</v>
      </c>
      <c r="J111" s="11">
        <f>IF(B111&gt;=$C$5,($C$17-$C$5)-C111, "")</f>
        <v>-75</v>
      </c>
      <c r="K111" s="11">
        <f>IF(B111&gt;=$C$5,J111*$C$9*$C$11,"")</f>
        <v>0</v>
      </c>
      <c r="L111" s="11">
        <f t="shared" si="20"/>
        <v>0</v>
      </c>
      <c r="M111" s="11">
        <f>IF(B111&gt;=$C$5, (18-$C$16)-C111, "")</f>
        <v>-57</v>
      </c>
      <c r="N111" s="11">
        <f>IF(B111&gt;=$C$5,4*$C$15*$C$14,"")</f>
        <v>0</v>
      </c>
      <c r="O111" s="11">
        <f t="shared" si="30"/>
        <v>0</v>
      </c>
      <c r="P111" s="5">
        <f>IF(B111&gt;=$C$5,$C$13-C111,"")</f>
        <v>-74</v>
      </c>
      <c r="Q111" s="5">
        <f>IF(B111&gt;=$C$5,$C$12/$C$13*P111,"")</f>
        <v>0</v>
      </c>
      <c r="R111" s="5">
        <f t="shared" si="21"/>
        <v>0</v>
      </c>
      <c r="S111" s="43">
        <f t="shared" si="36"/>
        <v>0</v>
      </c>
      <c r="T111" s="5">
        <f>IF(AND($C$5&lt;=B111,B111&lt;= $C$17), FV($C$23/12,12*C111,$C$32,$C$20,0)*-1,0)</f>
        <v>0</v>
      </c>
      <c r="V111" s="5" t="e">
        <f t="shared" si="42"/>
        <v>#VALUE!</v>
      </c>
      <c r="W111" s="5" t="e">
        <f t="shared" si="37"/>
        <v>#VALUE!</v>
      </c>
      <c r="X111" s="5">
        <f t="shared" si="43"/>
        <v>0</v>
      </c>
      <c r="Y111" s="5" t="e">
        <f t="shared" si="22"/>
        <v>#VALUE!</v>
      </c>
      <c r="Z111" s="5" t="e">
        <f t="shared" si="32"/>
        <v>#VALUE!</v>
      </c>
      <c r="AA111" s="70" t="e">
        <f t="shared" si="38"/>
        <v>#VALUE!</v>
      </c>
      <c r="AB111" s="45">
        <v>0</v>
      </c>
      <c r="AC111" s="32">
        <f>IF(AND($C$5&lt;=B111, B111&lt;=$C$17), FV($C$22/12,12*D111,$C$21,$C$20,0)*-1,0)</f>
        <v>0</v>
      </c>
      <c r="AE111" s="5">
        <f t="shared" si="45"/>
        <v>0</v>
      </c>
      <c r="AF111" s="5">
        <f t="shared" si="34"/>
        <v>0</v>
      </c>
      <c r="AG111" s="5">
        <f t="shared" si="44"/>
        <v>0</v>
      </c>
      <c r="AH111" s="5">
        <f t="shared" si="23"/>
        <v>0</v>
      </c>
      <c r="AI111" s="5">
        <f t="shared" si="39"/>
        <v>0</v>
      </c>
      <c r="AJ111" s="105" t="str">
        <f t="shared" si="40"/>
        <v/>
      </c>
      <c r="AK111" s="65">
        <v>0</v>
      </c>
      <c r="AL111" s="66"/>
    </row>
    <row r="112" spans="1:38" s="5" customFormat="1" x14ac:dyDescent="0.35">
      <c r="A112"/>
      <c r="B112" s="16">
        <v>76</v>
      </c>
      <c r="C112">
        <f t="shared" si="24"/>
        <v>76</v>
      </c>
      <c r="D112" s="17" t="str">
        <f>IF(AND($C$5&lt;=B112, B112&lt;=$C$17), B112-$C$5, "")</f>
        <v/>
      </c>
      <c r="E112" s="17" t="str">
        <f t="shared" si="25"/>
        <v/>
      </c>
      <c r="F112" s="26">
        <f t="shared" si="26"/>
        <v>-75</v>
      </c>
      <c r="G112" s="18">
        <f t="shared" si="41"/>
        <v>76</v>
      </c>
      <c r="H112" s="11">
        <f t="shared" si="28"/>
        <v>0</v>
      </c>
      <c r="I112" s="10">
        <f t="shared" si="29"/>
        <v>0</v>
      </c>
      <c r="J112" s="11">
        <f>IF(B112&gt;=$C$5,($C$17-$C$5)-C112, "")</f>
        <v>-76</v>
      </c>
      <c r="K112" s="11">
        <f>IF(B112&gt;=$C$5,J112*$C$9*$C$11,"")</f>
        <v>0</v>
      </c>
      <c r="L112" s="11">
        <f t="shared" si="20"/>
        <v>0</v>
      </c>
      <c r="M112" s="11">
        <f>IF(B112&gt;=$C$5, (18-$C$16)-C112, "")</f>
        <v>-58</v>
      </c>
      <c r="N112" s="11">
        <f>IF(B112&gt;=$C$5,4*$C$15*$C$14,"")</f>
        <v>0</v>
      </c>
      <c r="O112" s="11">
        <f t="shared" si="30"/>
        <v>0</v>
      </c>
      <c r="P112" s="5">
        <f>IF(B112&gt;=$C$5,$C$13-C112,"")</f>
        <v>-75</v>
      </c>
      <c r="Q112" s="5">
        <f>IF(B112&gt;=$C$5,$C$12/$C$13*P112,"")</f>
        <v>0</v>
      </c>
      <c r="R112" s="5">
        <f t="shared" si="21"/>
        <v>0</v>
      </c>
      <c r="S112" s="43">
        <f t="shared" si="36"/>
        <v>0</v>
      </c>
      <c r="T112" s="5">
        <f>IF(AND($C$5&lt;=B112,B112&lt;= $C$17), FV($C$23/12,12*C112,$C$32,$C$20,0)*-1,0)</f>
        <v>0</v>
      </c>
      <c r="V112" s="5" t="e">
        <f t="shared" si="42"/>
        <v>#VALUE!</v>
      </c>
      <c r="W112" s="5" t="e">
        <f t="shared" si="37"/>
        <v>#VALUE!</v>
      </c>
      <c r="X112" s="5">
        <f t="shared" si="43"/>
        <v>0</v>
      </c>
      <c r="Y112" s="5" t="e">
        <f t="shared" si="22"/>
        <v>#VALUE!</v>
      </c>
      <c r="Z112" s="5" t="e">
        <f t="shared" si="32"/>
        <v>#VALUE!</v>
      </c>
      <c r="AA112" s="70" t="e">
        <f t="shared" si="38"/>
        <v>#VALUE!</v>
      </c>
      <c r="AB112" s="45">
        <v>0</v>
      </c>
      <c r="AC112" s="32">
        <f>IF(AND($C$5&lt;=B112, B112&lt;=$C$17), FV($C$22/12,12*D112,$C$21,$C$20,0)*-1,0)</f>
        <v>0</v>
      </c>
      <c r="AE112" s="5">
        <f t="shared" si="45"/>
        <v>0</v>
      </c>
      <c r="AF112" s="5">
        <f t="shared" si="34"/>
        <v>0</v>
      </c>
      <c r="AG112" s="5">
        <f t="shared" si="44"/>
        <v>0</v>
      </c>
      <c r="AH112" s="5">
        <f t="shared" si="23"/>
        <v>0</v>
      </c>
      <c r="AI112" s="5">
        <f t="shared" si="39"/>
        <v>0</v>
      </c>
      <c r="AJ112" s="105" t="str">
        <f t="shared" si="40"/>
        <v/>
      </c>
      <c r="AK112" s="65">
        <v>0</v>
      </c>
      <c r="AL112" s="66"/>
    </row>
    <row r="113" spans="1:38" s="5" customFormat="1" x14ac:dyDescent="0.35">
      <c r="A113"/>
      <c r="B113" s="16">
        <v>77</v>
      </c>
      <c r="C113">
        <f t="shared" si="24"/>
        <v>77</v>
      </c>
      <c r="D113" s="17" t="str">
        <f>IF(AND($C$5&lt;=B113, B113&lt;=$C$17), B113-$C$5, "")</f>
        <v/>
      </c>
      <c r="E113" s="17" t="str">
        <f t="shared" si="25"/>
        <v/>
      </c>
      <c r="F113" s="26">
        <f t="shared" si="26"/>
        <v>-76</v>
      </c>
      <c r="G113" s="18">
        <f t="shared" si="41"/>
        <v>77</v>
      </c>
      <c r="H113" s="11">
        <f t="shared" si="28"/>
        <v>0</v>
      </c>
      <c r="I113" s="10">
        <f t="shared" si="29"/>
        <v>0</v>
      </c>
      <c r="J113" s="11">
        <f>IF(B113&gt;=$C$5,($C$17-$C$5)-C113, "")</f>
        <v>-77</v>
      </c>
      <c r="K113" s="11">
        <f>IF(B113&gt;=$C$5,J113*$C$9*$C$11,"")</f>
        <v>0</v>
      </c>
      <c r="L113" s="11">
        <f t="shared" si="20"/>
        <v>0</v>
      </c>
      <c r="M113" s="11">
        <f>IF(B113&gt;=$C$5, (18-$C$16)-C113, "")</f>
        <v>-59</v>
      </c>
      <c r="N113" s="11">
        <f>IF(B113&gt;=$C$5,4*$C$15*$C$14,"")</f>
        <v>0</v>
      </c>
      <c r="O113" s="11">
        <f t="shared" si="30"/>
        <v>0</v>
      </c>
      <c r="P113" s="5">
        <f>IF(B113&gt;=$C$5,$C$13-C113,"")</f>
        <v>-76</v>
      </c>
      <c r="Q113" s="5">
        <f>IF(B113&gt;=$C$5,$C$12/$C$13*P113,"")</f>
        <v>0</v>
      </c>
      <c r="R113" s="5">
        <f t="shared" si="21"/>
        <v>0</v>
      </c>
      <c r="S113" s="43">
        <f t="shared" si="36"/>
        <v>0</v>
      </c>
      <c r="T113" s="5">
        <f>IF(AND($C$5&lt;=B113,B113&lt;= $C$17), FV($C$23/12,12*C113,$C$32,$C$20,0)*-1,0)</f>
        <v>0</v>
      </c>
      <c r="V113" s="5" t="e">
        <f t="shared" si="42"/>
        <v>#VALUE!</v>
      </c>
      <c r="W113" s="5" t="e">
        <f t="shared" si="37"/>
        <v>#VALUE!</v>
      </c>
      <c r="X113" s="5">
        <f t="shared" si="43"/>
        <v>0</v>
      </c>
      <c r="Y113" s="5" t="e">
        <f t="shared" si="22"/>
        <v>#VALUE!</v>
      </c>
      <c r="Z113" s="5" t="e">
        <f t="shared" si="32"/>
        <v>#VALUE!</v>
      </c>
      <c r="AA113" s="70" t="e">
        <f t="shared" si="38"/>
        <v>#VALUE!</v>
      </c>
      <c r="AB113" s="45">
        <v>0</v>
      </c>
      <c r="AC113" s="32">
        <f>IF(AND($C$5&lt;=B113, B113&lt;=$C$17), FV($C$22/12,12*D113,$C$21,$C$20,0)*-1,0)</f>
        <v>0</v>
      </c>
      <c r="AE113" s="5">
        <f t="shared" si="45"/>
        <v>0</v>
      </c>
      <c r="AF113" s="5">
        <f t="shared" si="34"/>
        <v>0</v>
      </c>
      <c r="AG113" s="5">
        <f t="shared" si="44"/>
        <v>0</v>
      </c>
      <c r="AH113" s="5">
        <f t="shared" si="23"/>
        <v>0</v>
      </c>
      <c r="AI113" s="5">
        <f t="shared" si="39"/>
        <v>0</v>
      </c>
      <c r="AJ113" s="105" t="str">
        <f t="shared" si="40"/>
        <v/>
      </c>
      <c r="AK113" s="65">
        <v>0</v>
      </c>
      <c r="AL113" s="66"/>
    </row>
    <row r="114" spans="1:38" s="5" customFormat="1" x14ac:dyDescent="0.35">
      <c r="A114"/>
      <c r="B114" s="16">
        <v>78</v>
      </c>
      <c r="C114">
        <f t="shared" si="24"/>
        <v>78</v>
      </c>
      <c r="D114" s="17" t="str">
        <f>IF(AND($C$5&lt;=B114, B114&lt;=$C$17), B114-$C$5, "")</f>
        <v/>
      </c>
      <c r="E114" s="17" t="str">
        <f t="shared" si="25"/>
        <v/>
      </c>
      <c r="F114" s="26">
        <f t="shared" si="26"/>
        <v>-77</v>
      </c>
      <c r="G114" s="18">
        <f t="shared" si="41"/>
        <v>78</v>
      </c>
      <c r="H114" s="11">
        <f t="shared" si="28"/>
        <v>0</v>
      </c>
      <c r="I114" s="10">
        <f t="shared" si="29"/>
        <v>0</v>
      </c>
      <c r="J114" s="11">
        <f>IF(B114&gt;=$C$5,($C$17-$C$5)-C114, "")</f>
        <v>-78</v>
      </c>
      <c r="K114" s="11">
        <f>IF(B114&gt;=$C$5,J114*$C$9*$C$11,"")</f>
        <v>0</v>
      </c>
      <c r="L114" s="11">
        <f t="shared" si="20"/>
        <v>0</v>
      </c>
      <c r="M114" s="11">
        <f>IF(B114&gt;=$C$5, (18-$C$16)-C114, "")</f>
        <v>-60</v>
      </c>
      <c r="N114" s="11">
        <f>IF(B114&gt;=$C$5,4*$C$15*$C$14,"")</f>
        <v>0</v>
      </c>
      <c r="O114" s="11">
        <f t="shared" si="30"/>
        <v>0</v>
      </c>
      <c r="P114" s="5">
        <f>IF(B114&gt;=$C$5,$C$13-C114,"")</f>
        <v>-77</v>
      </c>
      <c r="Q114" s="5">
        <f>IF(B114&gt;=$C$5,$C$12/$C$13*P114,"")</f>
        <v>0</v>
      </c>
      <c r="R114" s="5">
        <f t="shared" si="21"/>
        <v>0</v>
      </c>
      <c r="S114" s="43">
        <f t="shared" si="36"/>
        <v>0</v>
      </c>
      <c r="T114" s="5">
        <f>IF(AND($C$5&lt;=B114,B114&lt;= $C$17), FV($C$23/12,12*C114,$C$32,$C$20,0)*-1,0)</f>
        <v>0</v>
      </c>
      <c r="V114" s="5" t="e">
        <f t="shared" si="42"/>
        <v>#VALUE!</v>
      </c>
      <c r="W114" s="5" t="e">
        <f t="shared" si="37"/>
        <v>#VALUE!</v>
      </c>
      <c r="X114" s="5">
        <f t="shared" si="43"/>
        <v>0</v>
      </c>
      <c r="Y114" s="5" t="e">
        <f t="shared" si="22"/>
        <v>#VALUE!</v>
      </c>
      <c r="Z114" s="5" t="e">
        <f t="shared" si="32"/>
        <v>#VALUE!</v>
      </c>
      <c r="AA114" s="70" t="e">
        <f t="shared" si="38"/>
        <v>#VALUE!</v>
      </c>
      <c r="AB114" s="45">
        <v>0</v>
      </c>
      <c r="AC114" s="32">
        <f>IF(AND($C$5&lt;=B114, B114&lt;=$C$17), FV($C$22/12,12*D114,$C$21,$C$20,0)*-1,0)</f>
        <v>0</v>
      </c>
      <c r="AE114" s="5">
        <f t="shared" si="45"/>
        <v>0</v>
      </c>
      <c r="AF114" s="5">
        <f t="shared" si="34"/>
        <v>0</v>
      </c>
      <c r="AG114" s="5">
        <f t="shared" si="44"/>
        <v>0</v>
      </c>
      <c r="AH114" s="5">
        <f t="shared" si="23"/>
        <v>0</v>
      </c>
      <c r="AI114" s="5">
        <f t="shared" si="39"/>
        <v>0</v>
      </c>
      <c r="AJ114" s="105" t="str">
        <f t="shared" si="40"/>
        <v/>
      </c>
      <c r="AK114" s="65">
        <v>0</v>
      </c>
      <c r="AL114" s="66"/>
    </row>
    <row r="115" spans="1:38" s="5" customFormat="1" x14ac:dyDescent="0.35">
      <c r="A115"/>
      <c r="B115" s="16">
        <v>79</v>
      </c>
      <c r="C115">
        <f t="shared" si="24"/>
        <v>79</v>
      </c>
      <c r="D115" s="17" t="str">
        <f>IF(AND($C$5&lt;=B115, B115&lt;=$C$17), B115-$C$5, "")</f>
        <v/>
      </c>
      <c r="E115" s="17" t="str">
        <f t="shared" si="25"/>
        <v/>
      </c>
      <c r="F115" s="26">
        <f t="shared" si="26"/>
        <v>-78</v>
      </c>
      <c r="G115" s="18">
        <f t="shared" si="41"/>
        <v>79</v>
      </c>
      <c r="H115" s="11">
        <f t="shared" si="28"/>
        <v>0</v>
      </c>
      <c r="I115" s="10">
        <f t="shared" si="29"/>
        <v>0</v>
      </c>
      <c r="J115" s="11">
        <f>IF(B115&gt;=$C$5,($C$17-$C$5)-C115, "")</f>
        <v>-79</v>
      </c>
      <c r="K115" s="11">
        <f>IF(B115&gt;=$C$5,J115*$C$9*$C$11,"")</f>
        <v>0</v>
      </c>
      <c r="L115" s="11">
        <f t="shared" si="20"/>
        <v>0</v>
      </c>
      <c r="M115" s="11">
        <f>IF(B115&gt;=$C$5, (18-$C$16)-C115, "")</f>
        <v>-61</v>
      </c>
      <c r="N115" s="11">
        <f>IF(B115&gt;=$C$5,4*$C$15*$C$14,"")</f>
        <v>0</v>
      </c>
      <c r="O115" s="11">
        <f t="shared" si="30"/>
        <v>0</v>
      </c>
      <c r="P115" s="5">
        <f>IF(B115&gt;=$C$5,$C$13-C115,"")</f>
        <v>-78</v>
      </c>
      <c r="Q115" s="5">
        <f>IF(B115&gt;=$C$5,$C$12/$C$13*P115,"")</f>
        <v>0</v>
      </c>
      <c r="R115" s="5">
        <f t="shared" si="21"/>
        <v>0</v>
      </c>
      <c r="S115" s="43">
        <f t="shared" si="36"/>
        <v>0</v>
      </c>
      <c r="T115" s="5">
        <f>IF(AND($C$5&lt;=B115,B115&lt;= $C$17), FV($C$23/12,12*C115,$C$32,$C$20,0)*-1,0)</f>
        <v>0</v>
      </c>
      <c r="V115" s="5" t="e">
        <f t="shared" si="42"/>
        <v>#VALUE!</v>
      </c>
      <c r="W115" s="5" t="e">
        <f t="shared" si="37"/>
        <v>#VALUE!</v>
      </c>
      <c r="X115" s="5">
        <f t="shared" si="43"/>
        <v>0</v>
      </c>
      <c r="Y115" s="5" t="e">
        <f t="shared" si="22"/>
        <v>#VALUE!</v>
      </c>
      <c r="Z115" s="5" t="e">
        <f t="shared" si="32"/>
        <v>#VALUE!</v>
      </c>
      <c r="AA115" s="70" t="e">
        <f t="shared" si="38"/>
        <v>#VALUE!</v>
      </c>
      <c r="AB115" s="45">
        <v>0</v>
      </c>
      <c r="AC115" s="32">
        <f>IF(AND($C$5&lt;=B115, B115&lt;=$C$17), FV($C$22/12,12*D115,$C$21,$C$20,0)*-1,0)</f>
        <v>0</v>
      </c>
      <c r="AE115" s="5">
        <f t="shared" si="45"/>
        <v>0</v>
      </c>
      <c r="AF115" s="5">
        <f t="shared" si="34"/>
        <v>0</v>
      </c>
      <c r="AG115" s="5">
        <f t="shared" si="44"/>
        <v>0</v>
      </c>
      <c r="AH115" s="5">
        <f t="shared" si="23"/>
        <v>0</v>
      </c>
      <c r="AI115" s="5">
        <f t="shared" si="39"/>
        <v>0</v>
      </c>
      <c r="AJ115" s="105" t="str">
        <f t="shared" si="40"/>
        <v/>
      </c>
      <c r="AK115" s="65">
        <v>0</v>
      </c>
      <c r="AL115" s="66"/>
    </row>
    <row r="116" spans="1:38" s="5" customFormat="1" x14ac:dyDescent="0.35">
      <c r="A116"/>
      <c r="B116" s="16">
        <v>80</v>
      </c>
      <c r="C116">
        <f t="shared" si="24"/>
        <v>80</v>
      </c>
      <c r="D116" s="17" t="str">
        <f>IF(AND($C$5&lt;=B116, B116&lt;=$C$17), B116-$C$5, "")</f>
        <v/>
      </c>
      <c r="E116" s="17" t="str">
        <f t="shared" si="25"/>
        <v/>
      </c>
      <c r="F116" s="26">
        <f t="shared" si="26"/>
        <v>-79</v>
      </c>
      <c r="G116" s="18">
        <f t="shared" si="41"/>
        <v>80</v>
      </c>
      <c r="H116" s="11">
        <f t="shared" si="28"/>
        <v>0</v>
      </c>
      <c r="I116" s="10">
        <f t="shared" si="29"/>
        <v>0</v>
      </c>
      <c r="J116" s="11">
        <f>IF(B116&gt;=$C$5,($C$17-$C$5)-C116, "")</f>
        <v>-80</v>
      </c>
      <c r="K116" s="11">
        <f>IF(B116&gt;=$C$5,J116*$C$9*$C$11,"")</f>
        <v>0</v>
      </c>
      <c r="L116" s="11">
        <f t="shared" si="20"/>
        <v>0</v>
      </c>
      <c r="M116" s="11">
        <f>IF(B116&gt;=$C$5, (18-$C$16)-C116, "")</f>
        <v>-62</v>
      </c>
      <c r="N116" s="11">
        <f>IF(B116&gt;=$C$5,4*$C$15*$C$14,"")</f>
        <v>0</v>
      </c>
      <c r="O116" s="11">
        <f t="shared" si="30"/>
        <v>0</v>
      </c>
      <c r="P116" s="5">
        <f>IF(B116&gt;=$C$5,$C$13-C116,"")</f>
        <v>-79</v>
      </c>
      <c r="Q116" s="5">
        <f>IF(B116&gt;=$C$5,$C$12/$C$13*P116,"")</f>
        <v>0</v>
      </c>
      <c r="R116" s="5">
        <f t="shared" si="21"/>
        <v>0</v>
      </c>
      <c r="S116" s="43">
        <f t="shared" si="36"/>
        <v>0</v>
      </c>
      <c r="T116" s="5">
        <f>IF(AND($C$5&lt;=B116,B116&lt;= $C$17), FV($C$23/12,12*C116,$C$32,$C$20,0)*-1,0)</f>
        <v>0</v>
      </c>
      <c r="V116" s="5" t="e">
        <f t="shared" si="42"/>
        <v>#VALUE!</v>
      </c>
      <c r="W116" s="5" t="e">
        <f t="shared" si="37"/>
        <v>#VALUE!</v>
      </c>
      <c r="X116" s="5">
        <f t="shared" si="43"/>
        <v>0</v>
      </c>
      <c r="Y116" s="5" t="e">
        <f t="shared" si="22"/>
        <v>#VALUE!</v>
      </c>
      <c r="Z116" s="5" t="e">
        <f t="shared" si="32"/>
        <v>#VALUE!</v>
      </c>
      <c r="AA116" s="70" t="e">
        <f t="shared" si="38"/>
        <v>#VALUE!</v>
      </c>
      <c r="AB116" s="45">
        <v>0</v>
      </c>
      <c r="AC116" s="32">
        <f>IF(AND($C$5&lt;=B116, B116&lt;=$C$17), FV($C$22/12,12*D116,$C$21,$C$20,0)*-1,0)</f>
        <v>0</v>
      </c>
      <c r="AE116" s="5">
        <f t="shared" si="45"/>
        <v>0</v>
      </c>
      <c r="AF116" s="5">
        <f t="shared" si="34"/>
        <v>0</v>
      </c>
      <c r="AG116" s="5">
        <f t="shared" si="44"/>
        <v>0</v>
      </c>
      <c r="AH116" s="5">
        <f t="shared" si="23"/>
        <v>0</v>
      </c>
      <c r="AI116" s="5">
        <f t="shared" si="39"/>
        <v>0</v>
      </c>
      <c r="AJ116" s="105" t="str">
        <f t="shared" si="40"/>
        <v/>
      </c>
      <c r="AK116" s="65">
        <v>0</v>
      </c>
      <c r="AL116" s="66"/>
    </row>
    <row r="117" spans="1:38" s="5" customFormat="1" x14ac:dyDescent="0.35">
      <c r="A117"/>
      <c r="B117" s="16">
        <v>81</v>
      </c>
      <c r="C117">
        <f t="shared" si="24"/>
        <v>81</v>
      </c>
      <c r="D117" s="17" t="str">
        <f>IF(AND($C$5&lt;=B117, B117&lt;=$C$17), B117-$C$5, "")</f>
        <v/>
      </c>
      <c r="E117" s="17" t="str">
        <f t="shared" si="25"/>
        <v/>
      </c>
      <c r="F117" s="26">
        <f t="shared" si="26"/>
        <v>-80</v>
      </c>
      <c r="G117" s="18">
        <f t="shared" si="41"/>
        <v>81</v>
      </c>
      <c r="H117" s="11">
        <f t="shared" si="28"/>
        <v>0</v>
      </c>
      <c r="I117" s="10">
        <f t="shared" si="29"/>
        <v>0</v>
      </c>
      <c r="J117" s="11">
        <f>IF(B117&gt;=$C$5,($C$17-$C$5)-C117, "")</f>
        <v>-81</v>
      </c>
      <c r="K117" s="11">
        <f>IF(B117&gt;=$C$5,J117*$C$9*$C$11,"")</f>
        <v>0</v>
      </c>
      <c r="L117" s="11">
        <f t="shared" si="20"/>
        <v>0</v>
      </c>
      <c r="M117" s="11">
        <f>IF(B117&gt;=$C$5, (18-$C$16)-C117, "")</f>
        <v>-63</v>
      </c>
      <c r="N117" s="11">
        <f>IF(B117&gt;=$C$5,4*$C$15*$C$14,"")</f>
        <v>0</v>
      </c>
      <c r="O117" s="11">
        <f t="shared" si="30"/>
        <v>0</v>
      </c>
      <c r="P117" s="5">
        <f>IF(B117&gt;=$C$5,$C$13-C117,"")</f>
        <v>-80</v>
      </c>
      <c r="Q117" s="5">
        <f>IF(B117&gt;=$C$5,$C$12/$C$13*P117,"")</f>
        <v>0</v>
      </c>
      <c r="R117" s="5">
        <f t="shared" si="21"/>
        <v>0</v>
      </c>
      <c r="S117" s="43">
        <f t="shared" si="36"/>
        <v>0</v>
      </c>
      <c r="T117" s="5">
        <f>IF(AND($C$5&lt;=B117,B117&lt;= $C$17), FV($C$23/12,12*C117,$C$32,$C$20,0)*-1,0)</f>
        <v>0</v>
      </c>
      <c r="V117" s="5" t="e">
        <f t="shared" si="42"/>
        <v>#VALUE!</v>
      </c>
      <c r="W117" s="5" t="e">
        <f t="shared" si="37"/>
        <v>#VALUE!</v>
      </c>
      <c r="X117" s="5">
        <f t="shared" si="43"/>
        <v>0</v>
      </c>
      <c r="Y117" s="5" t="e">
        <f t="shared" si="22"/>
        <v>#VALUE!</v>
      </c>
      <c r="Z117" s="5" t="e">
        <f t="shared" si="32"/>
        <v>#VALUE!</v>
      </c>
      <c r="AA117" s="70" t="e">
        <f t="shared" si="38"/>
        <v>#VALUE!</v>
      </c>
      <c r="AB117" s="45">
        <v>0</v>
      </c>
      <c r="AC117" s="32">
        <f>IF(AND($C$5&lt;=B117, B117&lt;=$C$17), FV($C$22/12,12*D117,$C$21,$C$20,0)*-1,0)</f>
        <v>0</v>
      </c>
      <c r="AE117" s="5">
        <f t="shared" si="45"/>
        <v>0</v>
      </c>
      <c r="AF117" s="5">
        <f t="shared" si="34"/>
        <v>0</v>
      </c>
      <c r="AG117" s="5">
        <f t="shared" si="44"/>
        <v>0</v>
      </c>
      <c r="AH117" s="5">
        <f t="shared" si="23"/>
        <v>0</v>
      </c>
      <c r="AI117" s="5">
        <f t="shared" si="39"/>
        <v>0</v>
      </c>
      <c r="AJ117" s="105" t="str">
        <f t="shared" si="40"/>
        <v/>
      </c>
      <c r="AK117" s="65">
        <v>0</v>
      </c>
      <c r="AL117" s="66"/>
    </row>
    <row r="118" spans="1:38" s="5" customFormat="1" x14ac:dyDescent="0.35">
      <c r="A118"/>
      <c r="B118" s="16">
        <v>82</v>
      </c>
      <c r="C118">
        <f t="shared" si="24"/>
        <v>82</v>
      </c>
      <c r="D118" s="17" t="str">
        <f>IF(AND($C$5&lt;=B118, B118&lt;=$C$17), B118-$C$5, "")</f>
        <v/>
      </c>
      <c r="E118" s="17" t="str">
        <f t="shared" si="25"/>
        <v/>
      </c>
      <c r="F118" s="26">
        <f t="shared" si="26"/>
        <v>-81</v>
      </c>
      <c r="G118" s="18">
        <f t="shared" si="41"/>
        <v>82</v>
      </c>
      <c r="H118" s="11">
        <f t="shared" si="28"/>
        <v>0</v>
      </c>
      <c r="I118" s="10">
        <f t="shared" si="29"/>
        <v>0</v>
      </c>
      <c r="J118" s="11">
        <f>IF(B118&gt;=$C$5,($C$17-$C$5)-C118, "")</f>
        <v>-82</v>
      </c>
      <c r="K118" s="11">
        <f>IF(B118&gt;=$C$5,J118*$C$9*$C$11,"")</f>
        <v>0</v>
      </c>
      <c r="L118" s="11">
        <f t="shared" si="20"/>
        <v>0</v>
      </c>
      <c r="M118" s="11">
        <f>IF(B118&gt;=$C$5, (18-$C$16)-C118, "")</f>
        <v>-64</v>
      </c>
      <c r="N118" s="11">
        <f>IF(B118&gt;=$C$5,4*$C$15*$C$14,"")</f>
        <v>0</v>
      </c>
      <c r="O118" s="11">
        <f t="shared" si="30"/>
        <v>0</v>
      </c>
      <c r="P118" s="5">
        <f>IF(B118&gt;=$C$5,$C$13-C118,"")</f>
        <v>-81</v>
      </c>
      <c r="Q118" s="5">
        <f>IF(B118&gt;=$C$5,$C$12/$C$13*P118,"")</f>
        <v>0</v>
      </c>
      <c r="R118" s="5">
        <f t="shared" si="21"/>
        <v>0</v>
      </c>
      <c r="S118" s="43">
        <f t="shared" si="36"/>
        <v>0</v>
      </c>
      <c r="T118" s="5">
        <f>IF(AND($C$5&lt;=B118,B118&lt;= $C$17), FV($C$23/12,12*C118,$C$32,$C$20,0)*-1,0)</f>
        <v>0</v>
      </c>
      <c r="V118" s="5" t="e">
        <f t="shared" si="42"/>
        <v>#VALUE!</v>
      </c>
      <c r="W118" s="5" t="e">
        <f t="shared" si="37"/>
        <v>#VALUE!</v>
      </c>
      <c r="X118" s="5">
        <f t="shared" si="43"/>
        <v>0</v>
      </c>
      <c r="Y118" s="5" t="e">
        <f t="shared" si="22"/>
        <v>#VALUE!</v>
      </c>
      <c r="Z118" s="5" t="e">
        <f t="shared" si="32"/>
        <v>#VALUE!</v>
      </c>
      <c r="AA118" s="70" t="e">
        <f t="shared" si="38"/>
        <v>#VALUE!</v>
      </c>
      <c r="AB118" s="45">
        <v>0</v>
      </c>
      <c r="AC118" s="32">
        <f>IF(AND($C$5&lt;=B118, B118&lt;=$C$17), FV($C$22/12,12*D118,$C$21,$C$20,0)*-1,0)</f>
        <v>0</v>
      </c>
      <c r="AE118" s="5">
        <f t="shared" si="45"/>
        <v>0</v>
      </c>
      <c r="AF118" s="5">
        <f t="shared" si="34"/>
        <v>0</v>
      </c>
      <c r="AG118" s="5">
        <f t="shared" si="44"/>
        <v>0</v>
      </c>
      <c r="AH118" s="5">
        <f t="shared" si="23"/>
        <v>0</v>
      </c>
      <c r="AI118" s="5">
        <f t="shared" si="39"/>
        <v>0</v>
      </c>
      <c r="AJ118" s="105" t="str">
        <f t="shared" si="40"/>
        <v/>
      </c>
      <c r="AK118" s="65">
        <v>0</v>
      </c>
      <c r="AL118" s="66"/>
    </row>
    <row r="119" spans="1:38" s="5" customFormat="1" x14ac:dyDescent="0.35">
      <c r="A119"/>
      <c r="B119" s="16">
        <v>83</v>
      </c>
      <c r="C119">
        <f t="shared" si="24"/>
        <v>83</v>
      </c>
      <c r="D119" s="17" t="str">
        <f>IF(AND($C$5&lt;=B119, B119&lt;=$C$17), B119-$C$5, "")</f>
        <v/>
      </c>
      <c r="E119" s="17" t="str">
        <f t="shared" si="25"/>
        <v/>
      </c>
      <c r="F119" s="26">
        <f t="shared" si="26"/>
        <v>-82</v>
      </c>
      <c r="G119" s="18">
        <f t="shared" si="41"/>
        <v>83</v>
      </c>
      <c r="H119" s="11">
        <f t="shared" si="28"/>
        <v>0</v>
      </c>
      <c r="I119" s="10">
        <f t="shared" si="29"/>
        <v>0</v>
      </c>
      <c r="J119" s="11">
        <f>IF(B119&gt;=$C$5,($C$17-$C$5)-C119, "")</f>
        <v>-83</v>
      </c>
      <c r="K119" s="11">
        <f>IF(B119&gt;=$C$5,J119*$C$9*$C$11,"")</f>
        <v>0</v>
      </c>
      <c r="L119" s="11">
        <f t="shared" si="20"/>
        <v>0</v>
      </c>
      <c r="M119" s="11">
        <f>IF(B119&gt;=$C$5, (18-$C$16)-C119, "")</f>
        <v>-65</v>
      </c>
      <c r="N119" s="11">
        <f>IF(B119&gt;=$C$5,4*$C$15*$C$14,"")</f>
        <v>0</v>
      </c>
      <c r="O119" s="11">
        <f t="shared" si="30"/>
        <v>0</v>
      </c>
      <c r="P119" s="5">
        <f>IF(B119&gt;=$C$5,$C$13-C119,"")</f>
        <v>-82</v>
      </c>
      <c r="Q119" s="5">
        <f>IF(B119&gt;=$C$5,$C$12/$C$13*P119,"")</f>
        <v>0</v>
      </c>
      <c r="R119" s="5">
        <f t="shared" si="21"/>
        <v>0</v>
      </c>
      <c r="S119" s="43">
        <f t="shared" si="36"/>
        <v>0</v>
      </c>
      <c r="T119" s="5">
        <f>IF(AND($C$5&lt;=B119,B119&lt;= $C$17), FV($C$23/12,12*C119,$C$32,$C$20,0)*-1,0)</f>
        <v>0</v>
      </c>
      <c r="V119" s="5" t="e">
        <f t="shared" si="42"/>
        <v>#VALUE!</v>
      </c>
      <c r="W119" s="5" t="e">
        <f t="shared" si="37"/>
        <v>#VALUE!</v>
      </c>
      <c r="X119" s="5">
        <f t="shared" si="43"/>
        <v>0</v>
      </c>
      <c r="Y119" s="5" t="e">
        <f t="shared" si="22"/>
        <v>#VALUE!</v>
      </c>
      <c r="Z119" s="5" t="e">
        <f t="shared" si="32"/>
        <v>#VALUE!</v>
      </c>
      <c r="AA119" s="70" t="e">
        <f t="shared" si="38"/>
        <v>#VALUE!</v>
      </c>
      <c r="AB119" s="45">
        <v>0</v>
      </c>
      <c r="AC119" s="32">
        <f>IF(AND($C$5&lt;=B119, B119&lt;=$C$17), FV($C$22/12,12*D119,$C$21,$C$20,0)*-1,0)</f>
        <v>0</v>
      </c>
      <c r="AE119" s="5">
        <f t="shared" si="45"/>
        <v>0</v>
      </c>
      <c r="AF119" s="5">
        <f t="shared" si="34"/>
        <v>0</v>
      </c>
      <c r="AG119" s="5">
        <f t="shared" si="44"/>
        <v>0</v>
      </c>
      <c r="AH119" s="5">
        <f t="shared" si="23"/>
        <v>0</v>
      </c>
      <c r="AI119" s="5">
        <f t="shared" si="39"/>
        <v>0</v>
      </c>
      <c r="AJ119" s="105" t="str">
        <f t="shared" si="40"/>
        <v/>
      </c>
      <c r="AK119" s="65">
        <v>0</v>
      </c>
      <c r="AL119" s="66"/>
    </row>
    <row r="120" spans="1:38" s="5" customFormat="1" x14ac:dyDescent="0.35">
      <c r="A120"/>
      <c r="B120" s="16">
        <v>84</v>
      </c>
      <c r="C120">
        <f t="shared" si="24"/>
        <v>84</v>
      </c>
      <c r="D120" s="17" t="str">
        <f>IF(AND($C$5&lt;=B120, B120&lt;=$C$17), B120-$C$5, "")</f>
        <v/>
      </c>
      <c r="E120" s="17" t="str">
        <f t="shared" si="25"/>
        <v/>
      </c>
      <c r="F120" s="26">
        <f t="shared" si="26"/>
        <v>-83</v>
      </c>
      <c r="G120" s="18">
        <f t="shared" si="41"/>
        <v>84</v>
      </c>
      <c r="H120" s="11">
        <f t="shared" si="28"/>
        <v>0</v>
      </c>
      <c r="I120" s="10">
        <f t="shared" si="29"/>
        <v>0</v>
      </c>
      <c r="J120" s="11">
        <f>IF(B120&gt;=$C$5,($C$17-$C$5)-C120, "")</f>
        <v>-84</v>
      </c>
      <c r="K120" s="11">
        <f>IF(B120&gt;=$C$5,J120*$C$9*$C$11,"")</f>
        <v>0</v>
      </c>
      <c r="L120" s="11">
        <f t="shared" si="20"/>
        <v>0</v>
      </c>
      <c r="M120" s="11">
        <f>IF(B120&gt;=$C$5, (18-$C$16)-C120, "")</f>
        <v>-66</v>
      </c>
      <c r="N120" s="11">
        <f>IF(B120&gt;=$C$5,4*$C$15*$C$14,"")</f>
        <v>0</v>
      </c>
      <c r="O120" s="11">
        <f t="shared" si="30"/>
        <v>0</v>
      </c>
      <c r="P120" s="5">
        <f>IF(B120&gt;=$C$5,$C$13-C120,"")</f>
        <v>-83</v>
      </c>
      <c r="Q120" s="5">
        <f>IF(B120&gt;=$C$5,$C$12/$C$13*P120,"")</f>
        <v>0</v>
      </c>
      <c r="R120" s="5">
        <f t="shared" si="21"/>
        <v>0</v>
      </c>
      <c r="S120" s="43">
        <f t="shared" si="36"/>
        <v>0</v>
      </c>
      <c r="T120" s="5">
        <f>IF(AND($C$5&lt;=B120,B120&lt;= $C$17), FV($C$23/12,12*C120,$C$32,$C$20,0)*-1,0)</f>
        <v>0</v>
      </c>
      <c r="V120" s="5" t="e">
        <f t="shared" si="42"/>
        <v>#VALUE!</v>
      </c>
      <c r="W120" s="5" t="e">
        <f t="shared" si="37"/>
        <v>#VALUE!</v>
      </c>
      <c r="X120" s="5">
        <f t="shared" si="43"/>
        <v>0</v>
      </c>
      <c r="Y120" s="5" t="e">
        <f t="shared" si="22"/>
        <v>#VALUE!</v>
      </c>
      <c r="Z120" s="5" t="e">
        <f t="shared" si="32"/>
        <v>#VALUE!</v>
      </c>
      <c r="AA120" s="70" t="e">
        <f t="shared" si="38"/>
        <v>#VALUE!</v>
      </c>
      <c r="AB120" s="45">
        <v>0</v>
      </c>
      <c r="AC120" s="32">
        <f>IF(AND($C$5&lt;=B120, B120&lt;=$C$17), FV($C$22/12,12*D120,$C$21,$C$20,0)*-1,0)</f>
        <v>0</v>
      </c>
      <c r="AE120" s="5">
        <f t="shared" si="45"/>
        <v>0</v>
      </c>
      <c r="AF120" s="5">
        <f t="shared" si="34"/>
        <v>0</v>
      </c>
      <c r="AG120" s="5">
        <f t="shared" si="44"/>
        <v>0</v>
      </c>
      <c r="AH120" s="5">
        <f t="shared" si="23"/>
        <v>0</v>
      </c>
      <c r="AI120" s="5">
        <f t="shared" si="39"/>
        <v>0</v>
      </c>
      <c r="AJ120" s="105" t="str">
        <f t="shared" si="40"/>
        <v/>
      </c>
      <c r="AK120" s="65">
        <v>0</v>
      </c>
      <c r="AL120" s="66"/>
    </row>
    <row r="121" spans="1:38" s="5" customFormat="1" x14ac:dyDescent="0.35">
      <c r="A121"/>
      <c r="B121" s="16">
        <v>85</v>
      </c>
      <c r="C121">
        <f t="shared" si="24"/>
        <v>85</v>
      </c>
      <c r="D121" s="17" t="str">
        <f>IF(AND($C$5&lt;=B121, B121&lt;=$C$17), B121-$C$5, "")</f>
        <v/>
      </c>
      <c r="E121" s="17" t="str">
        <f t="shared" si="25"/>
        <v/>
      </c>
      <c r="F121" s="26">
        <f t="shared" si="26"/>
        <v>-84</v>
      </c>
      <c r="G121" s="18">
        <f t="shared" si="41"/>
        <v>85</v>
      </c>
      <c r="H121" s="11">
        <f t="shared" si="28"/>
        <v>0</v>
      </c>
      <c r="I121" s="10">
        <f t="shared" si="29"/>
        <v>0</v>
      </c>
      <c r="J121" s="11">
        <f>IF(B121&gt;=$C$5,($C$17-$C$5)-C121, "")</f>
        <v>-85</v>
      </c>
      <c r="K121" s="11">
        <f>IF(B121&gt;=$C$5,J121*$C$9*$C$11,"")</f>
        <v>0</v>
      </c>
      <c r="L121" s="11">
        <f t="shared" si="20"/>
        <v>0</v>
      </c>
      <c r="M121" s="11">
        <f>IF(B121&gt;=$C$5, (18-$C$16)-C121, "")</f>
        <v>-67</v>
      </c>
      <c r="N121" s="11">
        <f>IF(B121&gt;=$C$5,4*$C$15*$C$14,"")</f>
        <v>0</v>
      </c>
      <c r="O121" s="11">
        <f t="shared" si="30"/>
        <v>0</v>
      </c>
      <c r="P121" s="5">
        <f>IF(B121&gt;=$C$5,$C$13-C121,"")</f>
        <v>-84</v>
      </c>
      <c r="Q121" s="5">
        <f>IF(B121&gt;=$C$5,$C$12/$C$13*P121,"")</f>
        <v>0</v>
      </c>
      <c r="R121" s="5">
        <f t="shared" si="21"/>
        <v>0</v>
      </c>
      <c r="S121" s="43">
        <f t="shared" si="36"/>
        <v>0</v>
      </c>
      <c r="T121" s="5">
        <f>IF(AND($C$5&lt;=B121,B121&lt;= $C$17), FV($C$23/12,12*C121,$C$32,$C$20,0)*-1,0)</f>
        <v>0</v>
      </c>
      <c r="V121" s="5" t="e">
        <f t="shared" si="42"/>
        <v>#VALUE!</v>
      </c>
      <c r="W121" s="5" t="e">
        <f t="shared" si="37"/>
        <v>#VALUE!</v>
      </c>
      <c r="X121" s="5">
        <f t="shared" si="43"/>
        <v>0</v>
      </c>
      <c r="Y121" s="5" t="e">
        <f t="shared" si="22"/>
        <v>#VALUE!</v>
      </c>
      <c r="Z121" s="5" t="e">
        <f t="shared" si="32"/>
        <v>#VALUE!</v>
      </c>
      <c r="AA121" s="70" t="e">
        <f t="shared" si="38"/>
        <v>#VALUE!</v>
      </c>
      <c r="AB121" s="45">
        <v>0</v>
      </c>
      <c r="AC121" s="32">
        <f>IF(AND($C$5&lt;=B121, B121&lt;=$C$17), FV($C$22/12,12*D121,$C$21,$C$20,0)*-1,0)</f>
        <v>0</v>
      </c>
      <c r="AE121" s="5">
        <f t="shared" si="45"/>
        <v>0</v>
      </c>
      <c r="AF121" s="5">
        <f t="shared" si="34"/>
        <v>0</v>
      </c>
      <c r="AG121" s="5">
        <f t="shared" si="44"/>
        <v>0</v>
      </c>
      <c r="AH121" s="5">
        <f t="shared" si="23"/>
        <v>0</v>
      </c>
      <c r="AI121" s="5">
        <f t="shared" si="39"/>
        <v>0</v>
      </c>
      <c r="AJ121" s="105" t="str">
        <f t="shared" si="40"/>
        <v/>
      </c>
      <c r="AK121" s="65">
        <v>0</v>
      </c>
      <c r="AL121" s="66"/>
    </row>
    <row r="122" spans="1:38" s="5" customFormat="1" x14ac:dyDescent="0.35">
      <c r="A122"/>
      <c r="B122" s="16">
        <v>86</v>
      </c>
      <c r="C122">
        <f t="shared" si="24"/>
        <v>86</v>
      </c>
      <c r="D122" s="17" t="str">
        <f>IF(AND($C$5&lt;=B122, B122&lt;=$C$17), B122-$C$5, "")</f>
        <v/>
      </c>
      <c r="E122" s="17" t="str">
        <f t="shared" si="25"/>
        <v/>
      </c>
      <c r="F122" s="26">
        <f t="shared" si="26"/>
        <v>-85</v>
      </c>
      <c r="G122" s="18">
        <f t="shared" si="41"/>
        <v>86</v>
      </c>
      <c r="H122" s="11">
        <f t="shared" si="28"/>
        <v>0</v>
      </c>
      <c r="I122" s="10">
        <f t="shared" si="29"/>
        <v>0</v>
      </c>
      <c r="J122" s="11">
        <f>IF(B122&gt;=$C$5,($C$17-$C$5)-C122, "")</f>
        <v>-86</v>
      </c>
      <c r="K122" s="11">
        <f>IF(B122&gt;=$C$5,J122*$C$9*$C$11,"")</f>
        <v>0</v>
      </c>
      <c r="L122" s="11">
        <f t="shared" si="20"/>
        <v>0</v>
      </c>
      <c r="M122" s="11">
        <f>IF(B122&gt;=$C$5, (18-$C$16)-C122, "")</f>
        <v>-68</v>
      </c>
      <c r="N122" s="11">
        <f>IF(B122&gt;=$C$5,4*$C$15*$C$14,"")</f>
        <v>0</v>
      </c>
      <c r="O122" s="11">
        <f t="shared" si="30"/>
        <v>0</v>
      </c>
      <c r="P122" s="5">
        <f>IF(B122&gt;=$C$5,$C$13-C122,"")</f>
        <v>-85</v>
      </c>
      <c r="Q122" s="5">
        <f>IF(B122&gt;=$C$5,$C$12/$C$13*P122,"")</f>
        <v>0</v>
      </c>
      <c r="R122" s="5">
        <f t="shared" si="21"/>
        <v>0</v>
      </c>
      <c r="S122" s="43">
        <f t="shared" si="36"/>
        <v>0</v>
      </c>
      <c r="T122" s="5">
        <f>IF(AND($C$5&lt;=B122,B122&lt;= $C$17), FV($C$23/12,12*C122,$C$32,$C$20,0)*-1,0)</f>
        <v>0</v>
      </c>
      <c r="V122" s="5" t="e">
        <f t="shared" si="42"/>
        <v>#VALUE!</v>
      </c>
      <c r="W122" s="5" t="e">
        <f t="shared" si="37"/>
        <v>#VALUE!</v>
      </c>
      <c r="X122" s="5">
        <f t="shared" si="43"/>
        <v>0</v>
      </c>
      <c r="Y122" s="5" t="e">
        <f t="shared" si="22"/>
        <v>#VALUE!</v>
      </c>
      <c r="Z122" s="5" t="e">
        <f t="shared" si="32"/>
        <v>#VALUE!</v>
      </c>
      <c r="AA122" s="70" t="e">
        <f t="shared" si="38"/>
        <v>#VALUE!</v>
      </c>
      <c r="AB122" s="45">
        <v>0</v>
      </c>
      <c r="AC122" s="32">
        <f>IF(AND($C$5&lt;=B122, B122&lt;=$C$17), FV($C$22/12,12*D122,$C$21,$C$20,0)*-1,0)</f>
        <v>0</v>
      </c>
      <c r="AE122" s="5">
        <f t="shared" si="45"/>
        <v>0</v>
      </c>
      <c r="AF122" s="5">
        <f t="shared" si="34"/>
        <v>0</v>
      </c>
      <c r="AG122" s="5">
        <f t="shared" si="44"/>
        <v>0</v>
      </c>
      <c r="AH122" s="5">
        <f t="shared" si="23"/>
        <v>0</v>
      </c>
      <c r="AI122" s="5">
        <f t="shared" si="39"/>
        <v>0</v>
      </c>
      <c r="AJ122" s="105" t="str">
        <f t="shared" si="40"/>
        <v/>
      </c>
      <c r="AK122" s="65">
        <v>0</v>
      </c>
      <c r="AL122" s="66"/>
    </row>
    <row r="123" spans="1:38" s="5" customFormat="1" x14ac:dyDescent="0.35">
      <c r="A123"/>
      <c r="B123" s="16">
        <v>87</v>
      </c>
      <c r="C123">
        <f t="shared" si="24"/>
        <v>87</v>
      </c>
      <c r="D123" s="17" t="str">
        <f>IF(AND($C$5&lt;=B123, B123&lt;=$C$17), B123-$C$5, "")</f>
        <v/>
      </c>
      <c r="E123" s="17" t="str">
        <f t="shared" si="25"/>
        <v/>
      </c>
      <c r="F123" s="26">
        <f t="shared" si="26"/>
        <v>-86</v>
      </c>
      <c r="G123" s="18">
        <f t="shared" si="41"/>
        <v>87</v>
      </c>
      <c r="H123" s="11">
        <f t="shared" si="28"/>
        <v>0</v>
      </c>
      <c r="I123" s="10">
        <f t="shared" si="29"/>
        <v>0</v>
      </c>
      <c r="J123" s="11">
        <f>IF(B123&gt;=$C$5,($C$17-$C$5)-C123, "")</f>
        <v>-87</v>
      </c>
      <c r="K123" s="11">
        <f>IF(B123&gt;=$C$5,J123*$C$9*$C$11,"")</f>
        <v>0</v>
      </c>
      <c r="L123" s="11">
        <f t="shared" si="20"/>
        <v>0</v>
      </c>
      <c r="M123" s="11">
        <f>IF(B123&gt;=$C$5, (18-$C$16)-C123, "")</f>
        <v>-69</v>
      </c>
      <c r="N123" s="11">
        <f>IF(B123&gt;=$C$5,4*$C$15*$C$14,"")</f>
        <v>0</v>
      </c>
      <c r="O123" s="11">
        <f t="shared" si="30"/>
        <v>0</v>
      </c>
      <c r="P123" s="5">
        <f>IF(B123&gt;=$C$5,$C$13-C123,"")</f>
        <v>-86</v>
      </c>
      <c r="Q123" s="5">
        <f>IF(B123&gt;=$C$5,$C$12/$C$13*P123,"")</f>
        <v>0</v>
      </c>
      <c r="R123" s="5">
        <f t="shared" si="21"/>
        <v>0</v>
      </c>
      <c r="S123" s="43">
        <f t="shared" si="36"/>
        <v>0</v>
      </c>
      <c r="T123" s="5">
        <f>IF(AND($C$5&lt;=B123,B123&lt;= $C$17), FV($C$23/12,12*C123,$C$32,$C$20,0)*-1,0)</f>
        <v>0</v>
      </c>
      <c r="V123" s="5" t="e">
        <f t="shared" si="42"/>
        <v>#VALUE!</v>
      </c>
      <c r="W123" s="5" t="e">
        <f t="shared" si="37"/>
        <v>#VALUE!</v>
      </c>
      <c r="X123" s="5">
        <f t="shared" si="43"/>
        <v>0</v>
      </c>
      <c r="Y123" s="5" t="e">
        <f t="shared" si="22"/>
        <v>#VALUE!</v>
      </c>
      <c r="Z123" s="5" t="e">
        <f t="shared" si="32"/>
        <v>#VALUE!</v>
      </c>
      <c r="AA123" s="70" t="e">
        <f t="shared" si="38"/>
        <v>#VALUE!</v>
      </c>
      <c r="AB123" s="45">
        <v>0</v>
      </c>
      <c r="AC123" s="32">
        <f>IF(AND($C$5&lt;=B123, B123&lt;=$C$17), FV($C$22/12,12*D123,$C$21,$C$20,0)*-1,0)</f>
        <v>0</v>
      </c>
      <c r="AE123" s="5">
        <f t="shared" si="45"/>
        <v>0</v>
      </c>
      <c r="AF123" s="5">
        <f t="shared" si="34"/>
        <v>0</v>
      </c>
      <c r="AG123" s="5">
        <f t="shared" si="44"/>
        <v>0</v>
      </c>
      <c r="AH123" s="5">
        <f t="shared" si="23"/>
        <v>0</v>
      </c>
      <c r="AI123" s="5">
        <f t="shared" si="39"/>
        <v>0</v>
      </c>
      <c r="AJ123" s="105" t="str">
        <f t="shared" si="40"/>
        <v/>
      </c>
      <c r="AK123" s="65">
        <v>0</v>
      </c>
      <c r="AL123" s="66"/>
    </row>
    <row r="124" spans="1:38" s="5" customFormat="1" x14ac:dyDescent="0.35">
      <c r="A124"/>
      <c r="B124" s="16">
        <v>88</v>
      </c>
      <c r="C124">
        <f t="shared" si="24"/>
        <v>88</v>
      </c>
      <c r="D124" s="17" t="str">
        <f>IF(AND($C$5&lt;=B124, B124&lt;=$C$17), B124-$C$5, "")</f>
        <v/>
      </c>
      <c r="E124" s="17" t="str">
        <f t="shared" si="25"/>
        <v/>
      </c>
      <c r="F124" s="26">
        <f t="shared" si="26"/>
        <v>-87</v>
      </c>
      <c r="G124" s="18">
        <f t="shared" si="41"/>
        <v>88</v>
      </c>
      <c r="H124" s="11">
        <f t="shared" si="28"/>
        <v>0</v>
      </c>
      <c r="I124" s="10">
        <f t="shared" si="29"/>
        <v>0</v>
      </c>
      <c r="J124" s="11">
        <f>IF(B124&gt;=$C$5,($C$17-$C$5)-C124, "")</f>
        <v>-88</v>
      </c>
      <c r="K124" s="11">
        <f>IF(B124&gt;=$C$5,J124*$C$9*$C$11,"")</f>
        <v>0</v>
      </c>
      <c r="L124" s="11">
        <f t="shared" si="20"/>
        <v>0</v>
      </c>
      <c r="M124" s="11">
        <f>IF(B124&gt;=$C$5, (18-$C$16)-C124, "")</f>
        <v>-70</v>
      </c>
      <c r="N124" s="11">
        <f>IF(B124&gt;=$C$5,4*$C$15*$C$14,"")</f>
        <v>0</v>
      </c>
      <c r="O124" s="11">
        <f t="shared" si="30"/>
        <v>0</v>
      </c>
      <c r="P124" s="5">
        <f>IF(B124&gt;=$C$5,$C$13-C124,"")</f>
        <v>-87</v>
      </c>
      <c r="Q124" s="5">
        <f>IF(B124&gt;=$C$5,$C$12/$C$13*P124,"")</f>
        <v>0</v>
      </c>
      <c r="R124" s="5">
        <f t="shared" si="21"/>
        <v>0</v>
      </c>
      <c r="S124" s="43">
        <f t="shared" si="36"/>
        <v>0</v>
      </c>
      <c r="T124" s="5">
        <f>IF(AND($C$5&lt;=B124,B124&lt;= $C$17), FV($C$23/12,12*C124,$C$32,$C$20,0)*-1,0)</f>
        <v>0</v>
      </c>
      <c r="V124" s="5" t="e">
        <f t="shared" si="42"/>
        <v>#VALUE!</v>
      </c>
      <c r="W124" s="5" t="e">
        <f t="shared" si="37"/>
        <v>#VALUE!</v>
      </c>
      <c r="X124" s="5">
        <f t="shared" si="43"/>
        <v>0</v>
      </c>
      <c r="Y124" s="5" t="e">
        <f t="shared" si="22"/>
        <v>#VALUE!</v>
      </c>
      <c r="Z124" s="5" t="e">
        <f t="shared" si="32"/>
        <v>#VALUE!</v>
      </c>
      <c r="AA124" s="70" t="e">
        <f t="shared" si="38"/>
        <v>#VALUE!</v>
      </c>
      <c r="AB124" s="45">
        <v>0</v>
      </c>
      <c r="AC124" s="32">
        <f>IF(AND($C$5&lt;=B124, B124&lt;=$C$17), FV($C$22/12,12*D124,$C$21,$C$20,0)*-1,0)</f>
        <v>0</v>
      </c>
      <c r="AE124" s="5">
        <f t="shared" si="45"/>
        <v>0</v>
      </c>
      <c r="AF124" s="5">
        <f t="shared" si="34"/>
        <v>0</v>
      </c>
      <c r="AG124" s="5">
        <f t="shared" si="44"/>
        <v>0</v>
      </c>
      <c r="AH124" s="5">
        <f t="shared" si="23"/>
        <v>0</v>
      </c>
      <c r="AI124" s="5">
        <f t="shared" si="39"/>
        <v>0</v>
      </c>
      <c r="AJ124" s="105" t="str">
        <f t="shared" si="40"/>
        <v/>
      </c>
      <c r="AK124" s="65">
        <v>0</v>
      </c>
      <c r="AL124" s="66"/>
    </row>
    <row r="125" spans="1:38" s="5" customFormat="1" x14ac:dyDescent="0.35">
      <c r="A125"/>
      <c r="B125" s="16">
        <v>89</v>
      </c>
      <c r="C125">
        <f t="shared" si="24"/>
        <v>89</v>
      </c>
      <c r="D125" s="17" t="str">
        <f>IF(AND($C$5&lt;=B125, B125&lt;=$C$17), B125-$C$5, "")</f>
        <v/>
      </c>
      <c r="E125" s="17" t="str">
        <f t="shared" si="25"/>
        <v/>
      </c>
      <c r="F125" s="26">
        <f t="shared" si="26"/>
        <v>-88</v>
      </c>
      <c r="G125" s="18">
        <f t="shared" si="41"/>
        <v>89</v>
      </c>
      <c r="H125" s="11">
        <f t="shared" si="28"/>
        <v>0</v>
      </c>
      <c r="I125" s="10">
        <f t="shared" si="29"/>
        <v>0</v>
      </c>
      <c r="J125" s="11">
        <f>IF(B125&gt;=$C$5,($C$17-$C$5)-C125, "")</f>
        <v>-89</v>
      </c>
      <c r="K125" s="11">
        <f>IF(B125&gt;=$C$5,J125*$C$9*$C$11,"")</f>
        <v>0</v>
      </c>
      <c r="L125" s="11">
        <f t="shared" si="20"/>
        <v>0</v>
      </c>
      <c r="M125" s="11">
        <f>IF(B125&gt;=$C$5, (18-$C$16)-C125, "")</f>
        <v>-71</v>
      </c>
      <c r="N125" s="11">
        <f>IF(B125&gt;=$C$5,4*$C$15*$C$14,"")</f>
        <v>0</v>
      </c>
      <c r="O125" s="11">
        <f t="shared" si="30"/>
        <v>0</v>
      </c>
      <c r="P125" s="5">
        <f>IF(B125&gt;=$C$5,$C$13-C125,"")</f>
        <v>-88</v>
      </c>
      <c r="Q125" s="5">
        <f>IF(B125&gt;=$C$5,$C$12/$C$13*P125,"")</f>
        <v>0</v>
      </c>
      <c r="R125" s="5">
        <f t="shared" si="21"/>
        <v>0</v>
      </c>
      <c r="S125" s="43">
        <f t="shared" si="36"/>
        <v>0</v>
      </c>
      <c r="T125" s="5">
        <f>IF(AND($C$5&lt;=B125,B125&lt;= $C$17), FV($C$23/12,12*C125,$C$32,$C$20,0)*-1,0)</f>
        <v>0</v>
      </c>
      <c r="V125" s="5" t="e">
        <f t="shared" si="42"/>
        <v>#VALUE!</v>
      </c>
      <c r="W125" s="5" t="e">
        <f t="shared" si="37"/>
        <v>#VALUE!</v>
      </c>
      <c r="X125" s="5">
        <f t="shared" si="43"/>
        <v>0</v>
      </c>
      <c r="Y125" s="5" t="e">
        <f t="shared" si="22"/>
        <v>#VALUE!</v>
      </c>
      <c r="Z125" s="5" t="e">
        <f t="shared" si="32"/>
        <v>#VALUE!</v>
      </c>
      <c r="AA125" s="70" t="e">
        <f t="shared" si="38"/>
        <v>#VALUE!</v>
      </c>
      <c r="AB125" s="45">
        <v>0</v>
      </c>
      <c r="AC125" s="32">
        <f>IF(AND($C$5&lt;=B125, B125&lt;=$C$17), FV($C$22/12,12*D125,$C$21,$C$20,0)*-1,0)</f>
        <v>0</v>
      </c>
      <c r="AE125" s="5">
        <f t="shared" si="45"/>
        <v>0</v>
      </c>
      <c r="AF125" s="5">
        <f t="shared" si="34"/>
        <v>0</v>
      </c>
      <c r="AG125" s="5">
        <f t="shared" si="44"/>
        <v>0</v>
      </c>
      <c r="AH125" s="5">
        <f t="shared" si="23"/>
        <v>0</v>
      </c>
      <c r="AI125" s="5">
        <f t="shared" si="39"/>
        <v>0</v>
      </c>
      <c r="AJ125" s="105" t="str">
        <f t="shared" si="40"/>
        <v/>
      </c>
      <c r="AK125" s="65">
        <v>0</v>
      </c>
      <c r="AL125" s="66"/>
    </row>
    <row r="126" spans="1:38" s="5" customFormat="1" x14ac:dyDescent="0.35">
      <c r="A126"/>
      <c r="B126" s="16">
        <v>90</v>
      </c>
      <c r="C126">
        <f t="shared" si="24"/>
        <v>90</v>
      </c>
      <c r="D126" s="17" t="str">
        <f>IF(AND($C$5&lt;=B126, B126&lt;=$C$17), B126-$C$5, "")</f>
        <v/>
      </c>
      <c r="E126" s="17" t="str">
        <f t="shared" si="25"/>
        <v/>
      </c>
      <c r="F126" s="26">
        <f t="shared" si="26"/>
        <v>-89</v>
      </c>
      <c r="G126" s="18">
        <f t="shared" si="41"/>
        <v>90</v>
      </c>
      <c r="H126" s="11">
        <f t="shared" si="28"/>
        <v>0</v>
      </c>
      <c r="I126" s="10">
        <f t="shared" si="29"/>
        <v>0</v>
      </c>
      <c r="J126" s="11">
        <f>IF(B126&gt;=$C$5,($C$17-$C$5)-C126, "")</f>
        <v>-90</v>
      </c>
      <c r="K126" s="11">
        <f>IF(B126&gt;=$C$5,J126*$C$9*$C$11,"")</f>
        <v>0</v>
      </c>
      <c r="L126" s="11">
        <f t="shared" si="20"/>
        <v>0</v>
      </c>
      <c r="M126" s="11">
        <f>IF(B126&gt;=$C$5, (18-$C$16)-C126, "")</f>
        <v>-72</v>
      </c>
      <c r="N126" s="11">
        <f>IF(B126&gt;=$C$5,4*$C$15*$C$14,"")</f>
        <v>0</v>
      </c>
      <c r="O126" s="11">
        <f t="shared" si="30"/>
        <v>0</v>
      </c>
      <c r="P126" s="5">
        <f>IF(B126&gt;=$C$5,$C$13-C126,"")</f>
        <v>-89</v>
      </c>
      <c r="Q126" s="5">
        <f>IF(B126&gt;=$C$5,$C$12/$C$13*P126,"")</f>
        <v>0</v>
      </c>
      <c r="R126" s="5">
        <f t="shared" si="21"/>
        <v>0</v>
      </c>
      <c r="S126" s="43">
        <f t="shared" si="36"/>
        <v>0</v>
      </c>
      <c r="T126" s="5">
        <f>IF(AND($C$5&lt;=B126,B126&lt;= $C$17), FV($C$23/12,12*C126,$C$32,$C$20,0)*-1,0)</f>
        <v>0</v>
      </c>
      <c r="V126" s="5" t="e">
        <f t="shared" si="42"/>
        <v>#VALUE!</v>
      </c>
      <c r="W126" s="5" t="e">
        <f t="shared" si="37"/>
        <v>#VALUE!</v>
      </c>
      <c r="X126" s="5">
        <f t="shared" si="43"/>
        <v>0</v>
      </c>
      <c r="Y126" s="5" t="e">
        <f t="shared" si="22"/>
        <v>#VALUE!</v>
      </c>
      <c r="Z126" s="5" t="e">
        <f t="shared" si="32"/>
        <v>#VALUE!</v>
      </c>
      <c r="AA126" s="70" t="e">
        <f t="shared" si="38"/>
        <v>#VALUE!</v>
      </c>
      <c r="AB126" s="45">
        <v>0</v>
      </c>
      <c r="AC126" s="32">
        <f>IF(AND($C$5&lt;=B126, B126&lt;=$C$17), FV($C$22/12,12*D126,$C$21,$C$20,0)*-1,0)</f>
        <v>0</v>
      </c>
      <c r="AE126" s="5">
        <f t="shared" si="45"/>
        <v>0</v>
      </c>
      <c r="AF126" s="5">
        <f t="shared" si="34"/>
        <v>0</v>
      </c>
      <c r="AG126" s="5">
        <f t="shared" si="44"/>
        <v>0</v>
      </c>
      <c r="AH126" s="5">
        <f t="shared" si="23"/>
        <v>0</v>
      </c>
      <c r="AI126" s="5">
        <f t="shared" si="39"/>
        <v>0</v>
      </c>
      <c r="AJ126" s="105" t="str">
        <f t="shared" si="40"/>
        <v/>
      </c>
      <c r="AK126" s="65">
        <v>0</v>
      </c>
      <c r="AL126" s="66"/>
    </row>
    <row r="127" spans="1:38" s="5" customFormat="1" x14ac:dyDescent="0.35">
      <c r="A127"/>
      <c r="B127" s="16">
        <v>91</v>
      </c>
      <c r="C127">
        <f t="shared" si="24"/>
        <v>91</v>
      </c>
      <c r="D127" s="17" t="str">
        <f>IF(AND($C$5&lt;=B127, B127&lt;=$C$17), B127-$C$5, "")</f>
        <v/>
      </c>
      <c r="E127" s="17" t="str">
        <f t="shared" si="25"/>
        <v/>
      </c>
      <c r="F127" s="26">
        <f t="shared" si="26"/>
        <v>-90</v>
      </c>
      <c r="G127" s="18">
        <f t="shared" si="41"/>
        <v>91</v>
      </c>
      <c r="H127" s="11">
        <f t="shared" si="28"/>
        <v>0</v>
      </c>
      <c r="I127" s="10">
        <f t="shared" si="29"/>
        <v>0</v>
      </c>
      <c r="J127" s="11">
        <f>IF(B127&gt;=$C$5,($C$17-$C$5)-C127, "")</f>
        <v>-91</v>
      </c>
      <c r="K127" s="11">
        <f>IF(B127&gt;=$C$5,J127*$C$9*$C$11,"")</f>
        <v>0</v>
      </c>
      <c r="L127" s="11">
        <f t="shared" si="20"/>
        <v>0</v>
      </c>
      <c r="M127" s="11">
        <f>IF(B127&gt;=$C$5, (18-$C$16)-C127, "")</f>
        <v>-73</v>
      </c>
      <c r="N127" s="11">
        <f>IF(B127&gt;=$C$5,4*$C$15*$C$14,"")</f>
        <v>0</v>
      </c>
      <c r="O127" s="11">
        <f t="shared" si="30"/>
        <v>0</v>
      </c>
      <c r="P127" s="5">
        <f>IF(B127&gt;=$C$5,$C$13-C127,"")</f>
        <v>-90</v>
      </c>
      <c r="Q127" s="5">
        <f>IF(B127&gt;=$C$5,$C$12/$C$13*P127,"")</f>
        <v>0</v>
      </c>
      <c r="R127" s="5">
        <f t="shared" si="21"/>
        <v>0</v>
      </c>
      <c r="S127" s="43">
        <f t="shared" si="36"/>
        <v>0</v>
      </c>
      <c r="T127" s="5">
        <f>IF(AND($C$5&lt;=B127,B127&lt;= $C$17), FV($C$23/12,12*C127,$C$32,$C$20,0)*-1,0)</f>
        <v>0</v>
      </c>
      <c r="V127" s="5" t="e">
        <f t="shared" si="42"/>
        <v>#VALUE!</v>
      </c>
      <c r="W127" s="5" t="e">
        <f t="shared" si="37"/>
        <v>#VALUE!</v>
      </c>
      <c r="X127" s="5">
        <f t="shared" si="43"/>
        <v>0</v>
      </c>
      <c r="Y127" s="5" t="e">
        <f t="shared" si="22"/>
        <v>#VALUE!</v>
      </c>
      <c r="Z127" s="5" t="e">
        <f t="shared" si="32"/>
        <v>#VALUE!</v>
      </c>
      <c r="AA127" s="70" t="e">
        <f t="shared" si="38"/>
        <v>#VALUE!</v>
      </c>
      <c r="AB127" s="45">
        <v>0</v>
      </c>
      <c r="AC127" s="32">
        <f>IF(AND($C$5&lt;=B127, B127&lt;=$C$17), FV($C$22/12,12*D127,$C$21,$C$20,0)*-1,0)</f>
        <v>0</v>
      </c>
      <c r="AE127" s="5">
        <f t="shared" si="45"/>
        <v>0</v>
      </c>
      <c r="AF127" s="5">
        <f t="shared" si="34"/>
        <v>0</v>
      </c>
      <c r="AG127" s="5">
        <f t="shared" si="44"/>
        <v>0</v>
      </c>
      <c r="AH127" s="5">
        <f t="shared" si="23"/>
        <v>0</v>
      </c>
      <c r="AI127" s="5">
        <f t="shared" si="39"/>
        <v>0</v>
      </c>
      <c r="AJ127" s="105" t="str">
        <f t="shared" si="40"/>
        <v/>
      </c>
      <c r="AK127" s="65">
        <v>0</v>
      </c>
      <c r="AL127" s="66"/>
    </row>
    <row r="128" spans="1:38" s="5" customFormat="1" x14ac:dyDescent="0.35">
      <c r="A128"/>
      <c r="B128" s="16">
        <v>92</v>
      </c>
      <c r="C128">
        <f t="shared" si="24"/>
        <v>92</v>
      </c>
      <c r="D128" s="17" t="str">
        <f>IF(AND($C$5&lt;=B128, B128&lt;=$C$17), B128-$C$5, "")</f>
        <v/>
      </c>
      <c r="E128" s="17" t="str">
        <f t="shared" si="25"/>
        <v/>
      </c>
      <c r="F128" s="26">
        <f t="shared" si="26"/>
        <v>-91</v>
      </c>
      <c r="G128" s="18">
        <f t="shared" si="41"/>
        <v>92</v>
      </c>
      <c r="H128" s="11">
        <f t="shared" si="28"/>
        <v>0</v>
      </c>
      <c r="I128" s="10">
        <f t="shared" si="29"/>
        <v>0</v>
      </c>
      <c r="J128" s="11">
        <f>IF(B128&gt;=$C$5,($C$17-$C$5)-C128, "")</f>
        <v>-92</v>
      </c>
      <c r="K128" s="11">
        <f>IF(B128&gt;=$C$5,J128*$C$9*$C$11,"")</f>
        <v>0</v>
      </c>
      <c r="L128" s="11">
        <f t="shared" si="20"/>
        <v>0</v>
      </c>
      <c r="M128" s="11">
        <f>IF(B128&gt;=$C$5, (18-$C$16)-C128, "")</f>
        <v>-74</v>
      </c>
      <c r="N128" s="11">
        <f>IF(B128&gt;=$C$5,4*$C$15*$C$14,"")</f>
        <v>0</v>
      </c>
      <c r="O128" s="11">
        <f t="shared" si="30"/>
        <v>0</v>
      </c>
      <c r="P128" s="5">
        <f>IF(B128&gt;=$C$5,$C$13-C128,"")</f>
        <v>-91</v>
      </c>
      <c r="Q128" s="5">
        <f>IF(B128&gt;=$C$5,$C$12/$C$13*P128,"")</f>
        <v>0</v>
      </c>
      <c r="R128" s="5">
        <f t="shared" si="21"/>
        <v>0</v>
      </c>
      <c r="S128" s="43">
        <f t="shared" si="36"/>
        <v>0</v>
      </c>
      <c r="T128" s="5">
        <f>IF(AND($C$5&lt;=B128,B128&lt;= $C$17), FV($C$23/12,12*C128,$C$32,$C$20,0)*-1,0)</f>
        <v>0</v>
      </c>
      <c r="V128" s="5" t="e">
        <f t="shared" si="42"/>
        <v>#VALUE!</v>
      </c>
      <c r="W128" s="5" t="e">
        <f t="shared" si="37"/>
        <v>#VALUE!</v>
      </c>
      <c r="X128" s="5">
        <f t="shared" si="43"/>
        <v>0</v>
      </c>
      <c r="Y128" s="5" t="e">
        <f t="shared" si="22"/>
        <v>#VALUE!</v>
      </c>
      <c r="Z128" s="5" t="e">
        <f t="shared" si="32"/>
        <v>#VALUE!</v>
      </c>
      <c r="AA128" s="70" t="e">
        <f t="shared" si="38"/>
        <v>#VALUE!</v>
      </c>
      <c r="AB128" s="45">
        <v>0</v>
      </c>
      <c r="AC128" s="32">
        <f>IF(AND($C$5&lt;=B128, B128&lt;=$C$17), FV($C$22/12,12*D128,$C$21,$C$20,0)*-1,0)</f>
        <v>0</v>
      </c>
      <c r="AE128" s="5">
        <f t="shared" si="45"/>
        <v>0</v>
      </c>
      <c r="AF128" s="5">
        <f t="shared" si="34"/>
        <v>0</v>
      </c>
      <c r="AG128" s="5">
        <f t="shared" si="44"/>
        <v>0</v>
      </c>
      <c r="AH128" s="5">
        <f t="shared" si="23"/>
        <v>0</v>
      </c>
      <c r="AI128" s="5">
        <f t="shared" si="39"/>
        <v>0</v>
      </c>
      <c r="AJ128" s="105" t="str">
        <f t="shared" si="40"/>
        <v/>
      </c>
      <c r="AK128" s="65">
        <v>0</v>
      </c>
      <c r="AL128" s="66"/>
    </row>
    <row r="129" spans="1:38" s="5" customFormat="1" x14ac:dyDescent="0.35">
      <c r="A129"/>
      <c r="B129" s="16">
        <v>93</v>
      </c>
      <c r="C129">
        <f t="shared" si="24"/>
        <v>93</v>
      </c>
      <c r="D129" s="17" t="str">
        <f>IF(AND($C$5&lt;=B129, B129&lt;=$C$17), B129-$C$5, "")</f>
        <v/>
      </c>
      <c r="E129" s="17" t="str">
        <f t="shared" si="25"/>
        <v/>
      </c>
      <c r="F129" s="26">
        <f t="shared" si="26"/>
        <v>-92</v>
      </c>
      <c r="G129" s="18">
        <f t="shared" si="41"/>
        <v>93</v>
      </c>
      <c r="H129" s="11">
        <f t="shared" si="28"/>
        <v>0</v>
      </c>
      <c r="I129" s="10">
        <f t="shared" si="29"/>
        <v>0</v>
      </c>
      <c r="J129" s="11">
        <f>IF(B129&gt;=$C$5,($C$17-$C$5)-C129, "")</f>
        <v>-93</v>
      </c>
      <c r="K129" s="11">
        <f>IF(B129&gt;=$C$5,J129*$C$9*$C$11,"")</f>
        <v>0</v>
      </c>
      <c r="L129" s="11">
        <f t="shared" si="20"/>
        <v>0</v>
      </c>
      <c r="M129" s="11">
        <f>IF(B129&gt;=$C$5, (18-$C$16)-C129, "")</f>
        <v>-75</v>
      </c>
      <c r="N129" s="11">
        <f>IF(B129&gt;=$C$5,4*$C$15*$C$14,"")</f>
        <v>0</v>
      </c>
      <c r="O129" s="11">
        <f t="shared" si="30"/>
        <v>0</v>
      </c>
      <c r="P129" s="5">
        <f>IF(B129&gt;=$C$5,$C$13-C129,"")</f>
        <v>-92</v>
      </c>
      <c r="Q129" s="5">
        <f>IF(B129&gt;=$C$5,$C$12/$C$13*P129,"")</f>
        <v>0</v>
      </c>
      <c r="R129" s="5">
        <f t="shared" si="21"/>
        <v>0</v>
      </c>
      <c r="S129" s="43">
        <f t="shared" si="36"/>
        <v>0</v>
      </c>
      <c r="T129" s="5">
        <f>IF(AND($C$5&lt;=B129,B129&lt;= $C$17), FV($C$23/12,12*C129,$C$32,$C$20,0)*-1,0)</f>
        <v>0</v>
      </c>
      <c r="V129" s="5" t="e">
        <f t="shared" si="42"/>
        <v>#VALUE!</v>
      </c>
      <c r="W129" s="5" t="e">
        <f t="shared" si="37"/>
        <v>#VALUE!</v>
      </c>
      <c r="X129" s="5">
        <f t="shared" si="43"/>
        <v>0</v>
      </c>
      <c r="Y129" s="5" t="e">
        <f t="shared" si="22"/>
        <v>#VALUE!</v>
      </c>
      <c r="Z129" s="5" t="e">
        <f t="shared" si="32"/>
        <v>#VALUE!</v>
      </c>
      <c r="AA129" s="70" t="e">
        <f t="shared" si="38"/>
        <v>#VALUE!</v>
      </c>
      <c r="AB129" s="45">
        <v>0</v>
      </c>
      <c r="AC129" s="32">
        <f>IF(AND($C$5&lt;=B129, B129&lt;=$C$17), FV($C$22/12,12*D129,$C$21,$C$20,0)*-1,0)</f>
        <v>0</v>
      </c>
      <c r="AE129" s="5">
        <f t="shared" si="45"/>
        <v>0</v>
      </c>
      <c r="AF129" s="5">
        <f t="shared" si="34"/>
        <v>0</v>
      </c>
      <c r="AG129" s="5">
        <f t="shared" si="44"/>
        <v>0</v>
      </c>
      <c r="AH129" s="5">
        <f t="shared" si="23"/>
        <v>0</v>
      </c>
      <c r="AI129" s="5">
        <f t="shared" si="39"/>
        <v>0</v>
      </c>
      <c r="AJ129" s="105" t="str">
        <f t="shared" si="40"/>
        <v/>
      </c>
      <c r="AK129" s="65">
        <v>0</v>
      </c>
      <c r="AL129" s="66"/>
    </row>
    <row r="130" spans="1:38" s="5" customFormat="1" x14ac:dyDescent="0.35">
      <c r="A130"/>
      <c r="B130" s="16">
        <v>94</v>
      </c>
      <c r="C130">
        <f t="shared" si="24"/>
        <v>94</v>
      </c>
      <c r="D130" s="17" t="str">
        <f>IF(AND($C$5&lt;=B130, B130&lt;=$C$17), B130-$C$5, "")</f>
        <v/>
      </c>
      <c r="E130" s="17" t="str">
        <f t="shared" si="25"/>
        <v/>
      </c>
      <c r="F130" s="26">
        <f t="shared" si="26"/>
        <v>-93</v>
      </c>
      <c r="G130" s="18">
        <f t="shared" si="41"/>
        <v>94</v>
      </c>
      <c r="H130" s="11">
        <f t="shared" si="28"/>
        <v>0</v>
      </c>
      <c r="I130" s="10">
        <f t="shared" si="29"/>
        <v>0</v>
      </c>
      <c r="J130" s="11">
        <f>IF(B130&gt;=$C$5,($C$17-$C$5)-C130, "")</f>
        <v>-94</v>
      </c>
      <c r="K130" s="11">
        <f>IF(B130&gt;=$C$5,J130*$C$9*$C$11,"")</f>
        <v>0</v>
      </c>
      <c r="L130" s="11">
        <f t="shared" si="20"/>
        <v>0</v>
      </c>
      <c r="M130" s="11">
        <f>IF(B130&gt;=$C$5, (18-$C$16)-C130, "")</f>
        <v>-76</v>
      </c>
      <c r="N130" s="11">
        <f>IF(B130&gt;=$C$5,4*$C$15*$C$14,"")</f>
        <v>0</v>
      </c>
      <c r="O130" s="11">
        <f t="shared" si="30"/>
        <v>0</v>
      </c>
      <c r="P130" s="5">
        <f>IF(B130&gt;=$C$5,$C$13-C130,"")</f>
        <v>-93</v>
      </c>
      <c r="Q130" s="5">
        <f>IF(B130&gt;=$C$5,$C$12/$C$13*P130,"")</f>
        <v>0</v>
      </c>
      <c r="R130" s="5">
        <f t="shared" si="21"/>
        <v>0</v>
      </c>
      <c r="S130" s="43">
        <f t="shared" si="36"/>
        <v>0</v>
      </c>
      <c r="T130" s="5">
        <f>IF(AND($C$5&lt;=B130,B130&lt;= $C$17), FV($C$23/12,12*C130,$C$32,$C$20,0)*-1,0)</f>
        <v>0</v>
      </c>
      <c r="V130" s="5" t="e">
        <f t="shared" si="42"/>
        <v>#VALUE!</v>
      </c>
      <c r="W130" s="5" t="e">
        <f t="shared" si="37"/>
        <v>#VALUE!</v>
      </c>
      <c r="X130" s="5">
        <f t="shared" si="43"/>
        <v>0</v>
      </c>
      <c r="Y130" s="5" t="e">
        <f t="shared" si="22"/>
        <v>#VALUE!</v>
      </c>
      <c r="Z130" s="5" t="e">
        <f t="shared" si="32"/>
        <v>#VALUE!</v>
      </c>
      <c r="AA130" s="70" t="e">
        <f t="shared" si="38"/>
        <v>#VALUE!</v>
      </c>
      <c r="AB130" s="45">
        <v>0</v>
      </c>
      <c r="AC130" s="32">
        <f>IF(AND($C$5&lt;=B130, B130&lt;=$C$17), FV($C$22/12,12*D130,$C$21,$C$20,0)*-1,0)</f>
        <v>0</v>
      </c>
      <c r="AE130" s="5">
        <f t="shared" si="45"/>
        <v>0</v>
      </c>
      <c r="AF130" s="5">
        <f t="shared" si="34"/>
        <v>0</v>
      </c>
      <c r="AG130" s="5">
        <f t="shared" si="44"/>
        <v>0</v>
      </c>
      <c r="AH130" s="5">
        <f t="shared" si="23"/>
        <v>0</v>
      </c>
      <c r="AI130" s="5">
        <f t="shared" si="39"/>
        <v>0</v>
      </c>
      <c r="AJ130" s="105" t="str">
        <f t="shared" si="40"/>
        <v/>
      </c>
      <c r="AK130" s="65">
        <v>0</v>
      </c>
      <c r="AL130" s="66"/>
    </row>
    <row r="131" spans="1:38" s="5" customFormat="1" x14ac:dyDescent="0.35">
      <c r="A131"/>
      <c r="B131" s="16">
        <v>95</v>
      </c>
      <c r="C131">
        <f t="shared" si="24"/>
        <v>95</v>
      </c>
      <c r="D131" s="17" t="str">
        <f>IF(AND($C$5&lt;=B131, B131&lt;=$C$17), B131-$C$5, "")</f>
        <v/>
      </c>
      <c r="E131" s="17" t="str">
        <f t="shared" si="25"/>
        <v/>
      </c>
      <c r="F131" s="26">
        <f t="shared" si="26"/>
        <v>-94</v>
      </c>
      <c r="G131" s="18">
        <f t="shared" si="41"/>
        <v>95</v>
      </c>
      <c r="H131" s="11">
        <f t="shared" si="28"/>
        <v>0</v>
      </c>
      <c r="I131" s="10">
        <f t="shared" si="29"/>
        <v>0</v>
      </c>
      <c r="J131" s="11">
        <f>IF(B131&gt;=$C$5,($C$17-$C$5)-C131, "")</f>
        <v>-95</v>
      </c>
      <c r="K131" s="11">
        <f>IF(B131&gt;=$C$5,J131*$C$9*$C$11,"")</f>
        <v>0</v>
      </c>
      <c r="L131" s="11">
        <f t="shared" si="20"/>
        <v>0</v>
      </c>
      <c r="M131" s="11">
        <f>IF(B131&gt;=$C$5, (18-$C$16)-C131, "")</f>
        <v>-77</v>
      </c>
      <c r="N131" s="11">
        <f>IF(B131&gt;=$C$5,4*$C$15*$C$14,"")</f>
        <v>0</v>
      </c>
      <c r="O131" s="11">
        <f t="shared" si="30"/>
        <v>0</v>
      </c>
      <c r="P131" s="5">
        <f>IF(B131&gt;=$C$5,$C$13-C131,"")</f>
        <v>-94</v>
      </c>
      <c r="Q131" s="5">
        <f>IF(B131&gt;=$C$5,$C$12/$C$13*P131,"")</f>
        <v>0</v>
      </c>
      <c r="R131" s="5">
        <f t="shared" si="21"/>
        <v>0</v>
      </c>
      <c r="S131" s="43">
        <f t="shared" si="36"/>
        <v>0</v>
      </c>
      <c r="T131" s="5">
        <f>IF(AND($C$5&lt;=B131,B131&lt;= $C$17), FV($C$23/12,12*C131,$C$32,$C$20,0)*-1,0)</f>
        <v>0</v>
      </c>
      <c r="V131" s="5" t="e">
        <f t="shared" si="42"/>
        <v>#VALUE!</v>
      </c>
      <c r="W131" s="5" t="e">
        <f t="shared" si="37"/>
        <v>#VALUE!</v>
      </c>
      <c r="X131" s="5">
        <f t="shared" si="43"/>
        <v>0</v>
      </c>
      <c r="Y131" s="5" t="e">
        <f t="shared" si="22"/>
        <v>#VALUE!</v>
      </c>
      <c r="Z131" s="5" t="e">
        <f t="shared" si="32"/>
        <v>#VALUE!</v>
      </c>
      <c r="AA131" s="70" t="e">
        <f t="shared" si="38"/>
        <v>#VALUE!</v>
      </c>
      <c r="AB131" s="45">
        <v>0</v>
      </c>
      <c r="AC131" s="32">
        <f>IF(AND($C$5&lt;=B131, B131&lt;=$C$17), FV($C$22/12,12*D131,$C$21,$C$20,0)*-1,0)</f>
        <v>0</v>
      </c>
      <c r="AE131" s="5">
        <f t="shared" si="45"/>
        <v>0</v>
      </c>
      <c r="AF131" s="5">
        <f t="shared" si="34"/>
        <v>0</v>
      </c>
      <c r="AG131" s="5">
        <f t="shared" si="44"/>
        <v>0</v>
      </c>
      <c r="AH131" s="5">
        <f t="shared" si="23"/>
        <v>0</v>
      </c>
      <c r="AI131" s="5">
        <f t="shared" si="39"/>
        <v>0</v>
      </c>
      <c r="AJ131" s="105" t="str">
        <f t="shared" si="40"/>
        <v/>
      </c>
      <c r="AK131" s="65">
        <v>0</v>
      </c>
      <c r="AL131" s="66"/>
    </row>
    <row r="132" spans="1:38" s="5" customFormat="1" x14ac:dyDescent="0.35">
      <c r="A132"/>
      <c r="B132" s="16">
        <v>96</v>
      </c>
      <c r="C132">
        <f t="shared" si="24"/>
        <v>96</v>
      </c>
      <c r="D132" s="17" t="str">
        <f>IF(AND($C$5&lt;=B132, B132&lt;=$C$17), B132-$C$5, "")</f>
        <v/>
      </c>
      <c r="E132" s="17" t="str">
        <f t="shared" si="25"/>
        <v/>
      </c>
      <c r="F132" s="26">
        <f t="shared" si="26"/>
        <v>-95</v>
      </c>
      <c r="G132" s="18">
        <f t="shared" si="41"/>
        <v>96</v>
      </c>
      <c r="H132" s="11">
        <f t="shared" si="28"/>
        <v>0</v>
      </c>
      <c r="I132" s="10">
        <f t="shared" si="29"/>
        <v>0</v>
      </c>
      <c r="J132" s="11">
        <f>IF(B132&gt;=$C$5,($C$17-$C$5)-C132, "")</f>
        <v>-96</v>
      </c>
      <c r="K132" s="11">
        <f>IF(B132&gt;=$C$5,J132*$C$9*$C$11,"")</f>
        <v>0</v>
      </c>
      <c r="L132" s="11">
        <f t="shared" si="20"/>
        <v>0</v>
      </c>
      <c r="M132" s="11">
        <f>IF(B132&gt;=$C$5, (18-$C$16)-C132, "")</f>
        <v>-78</v>
      </c>
      <c r="N132" s="11">
        <f>IF(B132&gt;=$C$5,4*$C$15*$C$14,"")</f>
        <v>0</v>
      </c>
      <c r="O132" s="11">
        <f t="shared" si="30"/>
        <v>0</v>
      </c>
      <c r="P132" s="5">
        <f>IF(B132&gt;=$C$5,$C$13-C132,"")</f>
        <v>-95</v>
      </c>
      <c r="Q132" s="5">
        <f>IF(B132&gt;=$C$5,$C$12/$C$13*P132,"")</f>
        <v>0</v>
      </c>
      <c r="R132" s="5">
        <f t="shared" si="21"/>
        <v>0</v>
      </c>
      <c r="S132" s="43">
        <f t="shared" si="36"/>
        <v>0</v>
      </c>
      <c r="T132" s="5">
        <f>IF(AND($C$5&lt;=B132,B132&lt;= $C$17), FV($C$23/12,12*C132,$C$32,$C$20,0)*-1,0)</f>
        <v>0</v>
      </c>
      <c r="V132" s="5" t="e">
        <f t="shared" si="42"/>
        <v>#VALUE!</v>
      </c>
      <c r="W132" s="5" t="e">
        <f t="shared" si="37"/>
        <v>#VALUE!</v>
      </c>
      <c r="X132" s="5">
        <f t="shared" si="43"/>
        <v>0</v>
      </c>
      <c r="Y132" s="5" t="e">
        <f t="shared" si="22"/>
        <v>#VALUE!</v>
      </c>
      <c r="Z132" s="5" t="e">
        <f t="shared" si="32"/>
        <v>#VALUE!</v>
      </c>
      <c r="AA132" s="70" t="e">
        <f t="shared" si="38"/>
        <v>#VALUE!</v>
      </c>
      <c r="AB132" s="45">
        <v>0</v>
      </c>
      <c r="AC132" s="32">
        <f>IF(AND($C$5&lt;=B132, B132&lt;=$C$17), FV($C$22/12,12*D132,$C$21,$C$20,0)*-1,0)</f>
        <v>0</v>
      </c>
      <c r="AE132" s="5">
        <f t="shared" si="45"/>
        <v>0</v>
      </c>
      <c r="AF132" s="5">
        <f t="shared" si="34"/>
        <v>0</v>
      </c>
      <c r="AG132" s="5">
        <f t="shared" si="44"/>
        <v>0</v>
      </c>
      <c r="AH132" s="5">
        <f t="shared" si="23"/>
        <v>0</v>
      </c>
      <c r="AI132" s="5">
        <f t="shared" si="39"/>
        <v>0</v>
      </c>
      <c r="AJ132" s="105" t="str">
        <f t="shared" si="40"/>
        <v/>
      </c>
      <c r="AK132" s="65">
        <v>0</v>
      </c>
      <c r="AL132" s="66"/>
    </row>
    <row r="133" spans="1:38" s="5" customFormat="1" x14ac:dyDescent="0.35">
      <c r="A133"/>
      <c r="B133" s="16">
        <v>97</v>
      </c>
      <c r="C133">
        <f t="shared" si="24"/>
        <v>97</v>
      </c>
      <c r="D133" s="17" t="str">
        <f>IF(AND($C$5&lt;=B133, B133&lt;=$C$17), B133-$C$5, "")</f>
        <v/>
      </c>
      <c r="E133" s="17" t="str">
        <f t="shared" si="25"/>
        <v/>
      </c>
      <c r="F133" s="26">
        <f t="shared" si="26"/>
        <v>-96</v>
      </c>
      <c r="G133" s="18">
        <f t="shared" si="41"/>
        <v>97</v>
      </c>
      <c r="H133" s="11">
        <f t="shared" si="28"/>
        <v>0</v>
      </c>
      <c r="I133" s="10">
        <f t="shared" si="29"/>
        <v>0</v>
      </c>
      <c r="J133" s="11">
        <f>IF(B133&gt;=$C$5,($C$17-$C$5)-C133, "")</f>
        <v>-97</v>
      </c>
      <c r="K133" s="11">
        <f>IF(B133&gt;=$C$5,J133*$C$9*$C$11,"")</f>
        <v>0</v>
      </c>
      <c r="L133" s="11">
        <f t="shared" si="20"/>
        <v>0</v>
      </c>
      <c r="M133" s="11">
        <f>IF(B133&gt;=$C$5, (18-$C$16)-C133, "")</f>
        <v>-79</v>
      </c>
      <c r="N133" s="11">
        <f>IF(B133&gt;=$C$5,4*$C$15*$C$14,"")</f>
        <v>0</v>
      </c>
      <c r="O133" s="11">
        <f t="shared" si="30"/>
        <v>0</v>
      </c>
      <c r="P133" s="5">
        <f>IF(B133&gt;=$C$5,$C$13-C133,"")</f>
        <v>-96</v>
      </c>
      <c r="Q133" s="5">
        <f>IF(B133&gt;=$C$5,$C$12/$C$13*P133,"")</f>
        <v>0</v>
      </c>
      <c r="R133" s="5">
        <f t="shared" si="21"/>
        <v>0</v>
      </c>
      <c r="S133" s="43">
        <f t="shared" si="36"/>
        <v>0</v>
      </c>
      <c r="T133" s="5">
        <f>IF(AND($C$5&lt;=B133,B133&lt;= $C$17), FV($C$23/12,12*C133,$C$32,$C$20,0)*-1,0)</f>
        <v>0</v>
      </c>
      <c r="V133" s="5" t="e">
        <f t="shared" si="42"/>
        <v>#VALUE!</v>
      </c>
      <c r="W133" s="5" t="e">
        <f t="shared" si="37"/>
        <v>#VALUE!</v>
      </c>
      <c r="X133" s="5">
        <f t="shared" si="43"/>
        <v>0</v>
      </c>
      <c r="Y133" s="5" t="e">
        <f t="shared" si="22"/>
        <v>#VALUE!</v>
      </c>
      <c r="Z133" s="5" t="e">
        <f t="shared" si="32"/>
        <v>#VALUE!</v>
      </c>
      <c r="AA133" s="70" t="e">
        <f t="shared" si="38"/>
        <v>#VALUE!</v>
      </c>
      <c r="AB133" s="45">
        <v>0</v>
      </c>
      <c r="AC133" s="32">
        <f>IF(AND($C$5&lt;=B133, B133&lt;=$C$17), FV($C$22/12,12*D133,$C$21,$C$20,0)*-1,0)</f>
        <v>0</v>
      </c>
      <c r="AE133" s="5">
        <f t="shared" si="45"/>
        <v>0</v>
      </c>
      <c r="AF133" s="5">
        <f t="shared" si="34"/>
        <v>0</v>
      </c>
      <c r="AG133" s="5">
        <f t="shared" si="44"/>
        <v>0</v>
      </c>
      <c r="AH133" s="5">
        <f t="shared" si="23"/>
        <v>0</v>
      </c>
      <c r="AI133" s="5">
        <f t="shared" si="39"/>
        <v>0</v>
      </c>
      <c r="AJ133" s="105" t="str">
        <f t="shared" si="40"/>
        <v/>
      </c>
      <c r="AK133" s="65">
        <v>0</v>
      </c>
      <c r="AL133" s="66"/>
    </row>
    <row r="134" spans="1:38" s="5" customFormat="1" x14ac:dyDescent="0.35">
      <c r="A134"/>
      <c r="B134" s="16">
        <v>98</v>
      </c>
      <c r="C134">
        <f t="shared" si="24"/>
        <v>98</v>
      </c>
      <c r="D134" s="17" t="str">
        <f>IF(AND($C$5&lt;=B134, B134&lt;=$C$17), B134-$C$5, "")</f>
        <v/>
      </c>
      <c r="E134" s="17" t="str">
        <f t="shared" si="25"/>
        <v/>
      </c>
      <c r="F134" s="26">
        <f t="shared" si="26"/>
        <v>-97</v>
      </c>
      <c r="G134" s="18">
        <f t="shared" si="41"/>
        <v>98</v>
      </c>
      <c r="H134" s="11">
        <f t="shared" si="28"/>
        <v>0</v>
      </c>
      <c r="I134" s="10">
        <f t="shared" si="29"/>
        <v>0</v>
      </c>
      <c r="J134" s="11">
        <f>IF(B134&gt;=$C$5,($C$17-$C$5)-C134, "")</f>
        <v>-98</v>
      </c>
      <c r="K134" s="11">
        <f>IF(B134&gt;=$C$5,J134*$C$9*$C$11,"")</f>
        <v>0</v>
      </c>
      <c r="L134" s="11">
        <f t="shared" si="20"/>
        <v>0</v>
      </c>
      <c r="M134" s="11">
        <f>IF(B134&gt;=$C$5, (18-$C$16)-C134, "")</f>
        <v>-80</v>
      </c>
      <c r="N134" s="11">
        <f>IF(B134&gt;=$C$5,4*$C$15*$C$14,"")</f>
        <v>0</v>
      </c>
      <c r="O134" s="11">
        <f t="shared" si="30"/>
        <v>0</v>
      </c>
      <c r="P134" s="5">
        <f>IF(B134&gt;=$C$5,$C$13-C134,"")</f>
        <v>-97</v>
      </c>
      <c r="Q134" s="5">
        <f>IF(B134&gt;=$C$5,$C$12/$C$13*P134,"")</f>
        <v>0</v>
      </c>
      <c r="R134" s="5">
        <f t="shared" si="21"/>
        <v>0</v>
      </c>
      <c r="S134" s="43">
        <f t="shared" si="36"/>
        <v>0</v>
      </c>
      <c r="T134" s="5">
        <f>IF(AND($C$5&lt;=B134,B134&lt;= $C$17), FV($C$23/12,12*C134,$C$32,$C$20,0)*-1,0)</f>
        <v>0</v>
      </c>
      <c r="V134" s="5" t="e">
        <f t="shared" si="42"/>
        <v>#VALUE!</v>
      </c>
      <c r="W134" s="5" t="e">
        <f t="shared" si="37"/>
        <v>#VALUE!</v>
      </c>
      <c r="X134" s="5">
        <f t="shared" si="43"/>
        <v>0</v>
      </c>
      <c r="Y134" s="5" t="e">
        <f t="shared" si="22"/>
        <v>#VALUE!</v>
      </c>
      <c r="Z134" s="5" t="e">
        <f t="shared" si="32"/>
        <v>#VALUE!</v>
      </c>
      <c r="AA134" s="70" t="e">
        <f t="shared" si="38"/>
        <v>#VALUE!</v>
      </c>
      <c r="AB134" s="45">
        <v>0</v>
      </c>
      <c r="AC134" s="32">
        <f>IF(AND($C$5&lt;=B134, B134&lt;=$C$17), FV($C$22/12,12*D134,$C$21,$C$20,0)*-1,0)</f>
        <v>0</v>
      </c>
      <c r="AE134" s="5">
        <f t="shared" si="45"/>
        <v>0</v>
      </c>
      <c r="AF134" s="5">
        <f t="shared" si="34"/>
        <v>0</v>
      </c>
      <c r="AG134" s="5">
        <f t="shared" si="44"/>
        <v>0</v>
      </c>
      <c r="AH134" s="5">
        <f t="shared" si="23"/>
        <v>0</v>
      </c>
      <c r="AI134" s="5">
        <f t="shared" si="39"/>
        <v>0</v>
      </c>
      <c r="AJ134" s="105" t="str">
        <f t="shared" si="40"/>
        <v/>
      </c>
      <c r="AK134" s="65">
        <v>0</v>
      </c>
      <c r="AL134" s="66"/>
    </row>
    <row r="135" spans="1:38" s="5" customFormat="1" x14ac:dyDescent="0.35">
      <c r="A135"/>
      <c r="B135" s="16">
        <v>99</v>
      </c>
      <c r="C135">
        <f t="shared" si="24"/>
        <v>99</v>
      </c>
      <c r="D135" s="17" t="str">
        <f>IF(AND($C$5&lt;=B135, B135&lt;=$C$17), B135-$C$5, "")</f>
        <v/>
      </c>
      <c r="E135" s="17" t="str">
        <f t="shared" si="25"/>
        <v/>
      </c>
      <c r="F135" s="26">
        <f t="shared" si="26"/>
        <v>-98</v>
      </c>
      <c r="G135" s="18">
        <f t="shared" si="41"/>
        <v>99</v>
      </c>
      <c r="H135" s="11">
        <f t="shared" si="28"/>
        <v>0</v>
      </c>
      <c r="I135" s="10">
        <f t="shared" si="29"/>
        <v>0</v>
      </c>
      <c r="J135" s="11">
        <f>IF(B135&gt;=$C$5,($C$17-$C$5)-C135, "")</f>
        <v>-99</v>
      </c>
      <c r="K135" s="11">
        <f>IF(B135&gt;=$C$5,J135*$C$9*$C$11,"")</f>
        <v>0</v>
      </c>
      <c r="L135" s="11">
        <f t="shared" ref="L135:L136" si="46">IF(K135&gt;0,K135,0)</f>
        <v>0</v>
      </c>
      <c r="M135" s="11">
        <f>IF(B135&gt;=$C$5, (18-$C$16)-C135, "")</f>
        <v>-81</v>
      </c>
      <c r="N135" s="11">
        <f>IF(B135&gt;=$C$5,4*$C$15*$C$14,"")</f>
        <v>0</v>
      </c>
      <c r="O135" s="11">
        <f t="shared" si="30"/>
        <v>0</v>
      </c>
      <c r="P135" s="5">
        <f>IF(B135&gt;=$C$5,$C$13-C135,"")</f>
        <v>-98</v>
      </c>
      <c r="Q135" s="5">
        <f>IF(B135&gt;=$C$5,$C$12/$C$13*P135,"")</f>
        <v>0</v>
      </c>
      <c r="R135" s="5">
        <f t="shared" ref="R135:R136" si="47">IF(Q135&gt;=0,Q135,0)</f>
        <v>0</v>
      </c>
      <c r="S135" s="43">
        <f t="shared" si="36"/>
        <v>0</v>
      </c>
      <c r="T135" s="5">
        <f>IF(AND($C$5&lt;=B135,B135&lt;= $C$17), FV($C$23/12,12*C135,$C$32,$C$20,0)*-1,0)</f>
        <v>0</v>
      </c>
      <c r="V135" s="5" t="e">
        <f t="shared" si="42"/>
        <v>#VALUE!</v>
      </c>
      <c r="W135" s="5" t="e">
        <f t="shared" si="37"/>
        <v>#VALUE!</v>
      </c>
      <c r="X135" s="5">
        <f t="shared" si="43"/>
        <v>0</v>
      </c>
      <c r="Y135" s="5" t="e">
        <f t="shared" si="22"/>
        <v>#VALUE!</v>
      </c>
      <c r="Z135" s="5" t="e">
        <f t="shared" si="32"/>
        <v>#VALUE!</v>
      </c>
      <c r="AA135" s="70" t="e">
        <f t="shared" si="38"/>
        <v>#VALUE!</v>
      </c>
      <c r="AB135" s="45">
        <v>0</v>
      </c>
      <c r="AC135" s="32">
        <f>IF(AND($C$5&lt;=B135, B135&lt;=$C$17), FV($C$22/12,12*D135,$C$21,$C$20,0)*-1,0)</f>
        <v>0</v>
      </c>
      <c r="AE135" s="5">
        <f t="shared" si="45"/>
        <v>0</v>
      </c>
      <c r="AF135" s="5">
        <f t="shared" si="34"/>
        <v>0</v>
      </c>
      <c r="AG135" s="5">
        <f t="shared" si="44"/>
        <v>0</v>
      </c>
      <c r="AH135" s="5">
        <f t="shared" si="23"/>
        <v>0</v>
      </c>
      <c r="AI135" s="5">
        <f t="shared" si="39"/>
        <v>0</v>
      </c>
      <c r="AJ135" s="105" t="str">
        <f t="shared" si="40"/>
        <v/>
      </c>
      <c r="AK135" s="65">
        <v>0</v>
      </c>
      <c r="AL135" s="66"/>
    </row>
    <row r="136" spans="1:38" s="5" customFormat="1" ht="15" thickBot="1" x14ac:dyDescent="0.4">
      <c r="A136"/>
      <c r="B136" s="19">
        <v>100</v>
      </c>
      <c r="C136" s="20">
        <f t="shared" si="24"/>
        <v>100</v>
      </c>
      <c r="D136" s="21" t="str">
        <f>IF(AND($C$5&lt;=B136, B136&lt;=$C$17), B136-$C$5, "")</f>
        <v/>
      </c>
      <c r="E136" s="21" t="str">
        <f t="shared" si="25"/>
        <v/>
      </c>
      <c r="F136" s="27">
        <f t="shared" si="26"/>
        <v>-99</v>
      </c>
      <c r="G136" s="22">
        <f t="shared" si="41"/>
        <v>100</v>
      </c>
      <c r="H136" s="13">
        <f t="shared" si="28"/>
        <v>0</v>
      </c>
      <c r="I136" s="12">
        <f t="shared" si="29"/>
        <v>0</v>
      </c>
      <c r="J136" s="13">
        <f>IF(B136&gt;=$C$5,($C$17-$C$5)-C136, "")</f>
        <v>-100</v>
      </c>
      <c r="K136" s="13">
        <f>IF(B136&gt;=$C$5,J136*$C$9*$C$11,"")</f>
        <v>0</v>
      </c>
      <c r="L136" s="13">
        <f t="shared" si="46"/>
        <v>0</v>
      </c>
      <c r="M136" s="13">
        <f>IF(B136&gt;=$C$5, (18-$C$16)-C136, "")</f>
        <v>-82</v>
      </c>
      <c r="N136" s="13">
        <f>IF(B136&gt;=$C$5,4*$C$15*$C$14,"")</f>
        <v>0</v>
      </c>
      <c r="O136" s="13">
        <f t="shared" si="30"/>
        <v>0</v>
      </c>
      <c r="P136" s="14">
        <f>IF(B136&gt;=$C$5,$C$13-C136,"")</f>
        <v>-99</v>
      </c>
      <c r="Q136" s="14">
        <f>IF(B136&gt;=$C$5,$C$12/$C$13*P136,"")</f>
        <v>0</v>
      </c>
      <c r="R136" s="14">
        <f t="shared" si="47"/>
        <v>0</v>
      </c>
      <c r="S136" s="122">
        <f t="shared" si="36"/>
        <v>0</v>
      </c>
      <c r="T136" s="14">
        <f>IF(AND($C$5&lt;=B136,B136&lt;= $C$17), FV($C$23/12,12*C136,$C$32,$C$20,0)*-1,0)</f>
        <v>0</v>
      </c>
      <c r="U136" s="14"/>
      <c r="V136" s="14" t="e">
        <f t="shared" si="42"/>
        <v>#VALUE!</v>
      </c>
      <c r="W136" s="14" t="e">
        <f t="shared" si="37"/>
        <v>#VALUE!</v>
      </c>
      <c r="X136" s="14">
        <f t="shared" si="43"/>
        <v>0</v>
      </c>
      <c r="Y136" s="14" t="e">
        <f t="shared" si="22"/>
        <v>#VALUE!</v>
      </c>
      <c r="Z136" s="14" t="e">
        <f t="shared" si="32"/>
        <v>#VALUE!</v>
      </c>
      <c r="AA136" s="69" t="e">
        <f t="shared" si="38"/>
        <v>#VALUE!</v>
      </c>
      <c r="AB136" s="46">
        <v>0</v>
      </c>
      <c r="AC136" s="33">
        <f>IF(AND($C$5&lt;=B136, B136&lt;=$C$17), FV($C$22/12,12*D136,$C$21,$C$20,0)*-1,0)</f>
        <v>0</v>
      </c>
      <c r="AD136" s="14"/>
      <c r="AE136" s="14">
        <f t="shared" si="45"/>
        <v>0</v>
      </c>
      <c r="AF136" s="14">
        <f t="shared" si="34"/>
        <v>0</v>
      </c>
      <c r="AG136" s="14">
        <f t="shared" si="44"/>
        <v>0</v>
      </c>
      <c r="AH136" s="14">
        <f t="shared" si="23"/>
        <v>0</v>
      </c>
      <c r="AI136" s="14">
        <f t="shared" si="39"/>
        <v>0</v>
      </c>
      <c r="AJ136" s="103" t="str">
        <f t="shared" si="40"/>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44A18351-8FEC-430B-8B7C-0A65EDF2A35E}"/>
    <hyperlink ref="A9" r:id="rId2" xr:uid="{7D61EFB8-8032-4F00-AA57-46C8034EB08F}"/>
    <hyperlink ref="B23" r:id="rId3" xr:uid="{6DA6D243-C9AF-4FDD-BEED-B77B166D246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2A7F7-703B-4400-B5B3-86598D2FCB8C}">
  <dimension ref="A1:CA136"/>
  <sheetViews>
    <sheetView workbookViewId="0">
      <pane xSplit="3" topLeftCell="D1" activePane="topRight" state="frozen"/>
      <selection activeCell="A61" sqref="A61"/>
      <selection pane="topRight" activeCell="A30" sqref="A30:XFD30"/>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7.3632812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113">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t="s">
        <v>77</v>
      </c>
      <c r="H17" s="7"/>
      <c r="I17" s="7"/>
      <c r="J17" s="7"/>
      <c r="K17" s="7"/>
      <c r="L17" s="7"/>
      <c r="M17" s="7"/>
      <c r="N17" s="7"/>
      <c r="O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40">
        <v>0.09</v>
      </c>
      <c r="D23" s="79" t="s">
        <v>37</v>
      </c>
      <c r="E23" s="4"/>
    </row>
    <row r="24" spans="1:15" x14ac:dyDescent="0.35">
      <c r="A24" t="s">
        <v>38</v>
      </c>
      <c r="C24" s="40">
        <v>0.04</v>
      </c>
      <c r="D24" s="2" t="s">
        <v>39</v>
      </c>
      <c r="E24" s="4"/>
    </row>
    <row r="25" spans="1:15" ht="15" thickBot="1" x14ac:dyDescent="0.4">
      <c r="A25" t="s">
        <v>40</v>
      </c>
      <c r="C25" s="41">
        <v>0.03</v>
      </c>
      <c r="D25" t="s">
        <v>41</v>
      </c>
      <c r="E25" s="4"/>
    </row>
    <row r="26" spans="1:15" ht="15" thickBot="1" x14ac:dyDescent="0.4">
      <c r="A26" t="s">
        <v>85</v>
      </c>
      <c r="C26" s="130">
        <f>C9/2</f>
        <v>0</v>
      </c>
      <c r="D26"/>
      <c r="E26" s="4"/>
    </row>
    <row r="27" spans="1:15" x14ac:dyDescent="0.35">
      <c r="A27" t="s">
        <v>42</v>
      </c>
      <c r="C27" s="117">
        <f>FV(C22/12,(C17-C5)*12,C21,C20,1)*-1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ht="15" thickBot="1" x14ac:dyDescent="0.4">
      <c r="A31" t="s">
        <v>46</v>
      </c>
      <c r="C31" s="123" t="e">
        <f>PMT(C23/12, (C17-C5)*12, 0, -(C29-FV(C23/12,(C17-C5)*12,0,-C20,1)))</f>
        <v>#NUM!</v>
      </c>
      <c r="D31" s="6"/>
      <c r="E31" s="8"/>
    </row>
    <row r="32" spans="1:15" ht="15" thickBot="1" x14ac:dyDescent="0.4">
      <c r="A32" t="s">
        <v>74</v>
      </c>
      <c r="C32" s="124"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99" si="0">IF($C$5&lt;=B36,$B36-$C$5,"")</f>
        <v>0</v>
      </c>
      <c r="D36" s="17">
        <f>IF(AND($C$5&lt;=B36, B36&lt;=$C$17), B36-$C$5, "")</f>
        <v>0</v>
      </c>
      <c r="E36" s="17">
        <f t="shared" ref="E36:E99" si="1">IF(AND($C$17&lt;=B36, B36&lt;=$C$18), B36-$C$17, "")</f>
        <v>0</v>
      </c>
      <c r="F36" s="26">
        <f t="shared" ref="F36:F99" si="2">IF(B36&gt;=$C$5, $C$8-C36, "")</f>
        <v>1</v>
      </c>
      <c r="G36" s="18">
        <f t="shared" ref="G36:G99" si="3">IF(B36&gt;=$C$17, B36-$C$17, "")</f>
        <v>0</v>
      </c>
      <c r="H36" s="11">
        <f t="shared" ref="H36:H99"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102">
        <f>IF(B36&gt;=$C$5,I36+L36+O36+R36,"")</f>
        <v>0</v>
      </c>
      <c r="T36" s="5" t="e">
        <f>IF(AND($C$5&lt;=B36,B36&lt;= $C$17), FV($C$23/12,12*C36,$C$32,$C$20,0)*-1,0)</f>
        <v>#NUM!</v>
      </c>
      <c r="V36" s="100" t="e">
        <f>Y35*$C$24</f>
        <v>#VALUE!</v>
      </c>
      <c r="W36" s="101" t="e">
        <f t="shared" ref="W36:W100" si="9">Y35+V36</f>
        <v>#VALUE!</v>
      </c>
      <c r="X36" s="5">
        <f t="shared" ref="X36:X99" si="10">IF($B36&gt;$C$17,$C$28*((1+$C$25)^$E36),0)</f>
        <v>0</v>
      </c>
      <c r="Z36" s="5" t="e">
        <f t="shared" ref="Z36:Z99" si="11">T36+Y36</f>
        <v>#NUM!</v>
      </c>
      <c r="AA36" s="70" t="e">
        <f>IF(Z36&gt;0,Z36,"")</f>
        <v>#NUM!</v>
      </c>
      <c r="AB36" s="45">
        <v>0</v>
      </c>
      <c r="AC36" s="85">
        <f>IF(AND($C$5&lt;=B36, B36&lt;=$C$17), FV($C$22/12,12*D36,$C$21,$C$20,0)*-1,0)</f>
        <v>0</v>
      </c>
      <c r="AE36" s="101" t="e">
        <f t="shared" ref="AE36:AE99" si="12">AH35*$C$22</f>
        <v>#VALUE!</v>
      </c>
      <c r="AF36" s="101" t="e">
        <f t="shared" ref="AF36:AF99" si="13">AH35+AE36</f>
        <v>#VALUE!</v>
      </c>
      <c r="AG36" s="5">
        <f t="shared" ref="AG36:AG99" si="14">IF($B36&gt;$C$17,$C$28*((1+$C$25)^$G36),0)</f>
        <v>0</v>
      </c>
      <c r="AI36" s="5">
        <f>AC36+AH36</f>
        <v>0</v>
      </c>
      <c r="AJ36" s="71"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5">IF(B37&gt;=$C$5,I37+L37+O37+R37,"")</f>
        <v>0</v>
      </c>
      <c r="T37" s="5">
        <f>IF(AND($C$5&lt;=B37,B37&lt;= $C$17), FV($C$23/12,12*C37,$C$32,$C$20,0)*-1,0)</f>
        <v>0</v>
      </c>
      <c r="V37" s="5">
        <f>Y36*$C$24</f>
        <v>0</v>
      </c>
      <c r="W37" s="5">
        <f t="shared" si="9"/>
        <v>0</v>
      </c>
      <c r="X37" s="5" t="e">
        <f t="shared" si="10"/>
        <v>#VALUE!</v>
      </c>
      <c r="Z37" s="5">
        <f t="shared" si="11"/>
        <v>0</v>
      </c>
      <c r="AA37" s="70" t="str">
        <f t="shared" ref="AA37:AA100" si="16">IF(Z37&gt;0,Z37,"")</f>
        <v/>
      </c>
      <c r="AB37" s="45">
        <v>0</v>
      </c>
      <c r="AC37" s="32">
        <f>IF(AND($C$5&lt;=B37, B37&lt;=$C$17), FV($C$22/12,12*D37,$C$21,$C$20,0)*-1,0)</f>
        <v>0</v>
      </c>
      <c r="AE37" s="5">
        <f t="shared" si="12"/>
        <v>0</v>
      </c>
      <c r="AF37" s="5">
        <f t="shared" si="13"/>
        <v>0</v>
      </c>
      <c r="AG37" s="5">
        <f t="shared" si="14"/>
        <v>0</v>
      </c>
      <c r="AI37" s="5">
        <f t="shared" ref="AI37:AI100" si="17">AC37+AH37</f>
        <v>0</v>
      </c>
      <c r="AJ37" s="71" t="str">
        <f t="shared" ref="AJ37:AJ100" si="18">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5"/>
        <v>0</v>
      </c>
      <c r="T38" s="5">
        <f>IF(AND($C$5&lt;=B38,B38&lt;= $C$17), FV($C$23/12,12*C38,$C$32,$C$20,0)*-1,0)</f>
        <v>0</v>
      </c>
      <c r="V38" s="5">
        <f t="shared" ref="V38:V101" si="19">Y37*$C$24</f>
        <v>0</v>
      </c>
      <c r="W38" s="5">
        <f t="shared" si="9"/>
        <v>0</v>
      </c>
      <c r="X38" s="5" t="e">
        <f t="shared" si="10"/>
        <v>#VALUE!</v>
      </c>
      <c r="Z38" s="5">
        <f t="shared" si="11"/>
        <v>0</v>
      </c>
      <c r="AA38" s="70" t="str">
        <f t="shared" si="16"/>
        <v/>
      </c>
      <c r="AB38" s="45">
        <v>0</v>
      </c>
      <c r="AC38" s="32">
        <f>IF(AND($C$5&lt;=B38, B38&lt;=$C$17), FV($C$22/12,12*D38,$C$21,$C$20,0)*-1,0)</f>
        <v>0</v>
      </c>
      <c r="AE38" s="5">
        <f t="shared" si="12"/>
        <v>0</v>
      </c>
      <c r="AF38" s="5">
        <f t="shared" si="13"/>
        <v>0</v>
      </c>
      <c r="AG38" s="5">
        <f t="shared" si="14"/>
        <v>0</v>
      </c>
      <c r="AI38" s="5">
        <f t="shared" si="17"/>
        <v>0</v>
      </c>
      <c r="AJ38" s="71" t="str">
        <f t="shared" si="18"/>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5"/>
        <v>0</v>
      </c>
      <c r="T39" s="5">
        <f>IF(AND($C$5&lt;=B39,B39&lt;= $C$17), FV($C$23/12,12*C39,$C$32,$C$20,0)*-1,0)</f>
        <v>0</v>
      </c>
      <c r="V39" s="5">
        <f t="shared" si="19"/>
        <v>0</v>
      </c>
      <c r="W39" s="5">
        <f t="shared" si="9"/>
        <v>0</v>
      </c>
      <c r="X39" s="5" t="e">
        <f t="shared" si="10"/>
        <v>#VALUE!</v>
      </c>
      <c r="Z39" s="5">
        <f t="shared" si="11"/>
        <v>0</v>
      </c>
      <c r="AA39" s="70" t="str">
        <f t="shared" si="16"/>
        <v/>
      </c>
      <c r="AB39" s="45">
        <v>0</v>
      </c>
      <c r="AC39" s="32">
        <f>IF(AND($C$5&lt;=B39, B39&lt;=$C$17), FV($C$22/12,12*D39,$C$21,$C$20,0)*-1,0)</f>
        <v>0</v>
      </c>
      <c r="AE39" s="5">
        <f t="shared" si="12"/>
        <v>0</v>
      </c>
      <c r="AF39" s="5">
        <f t="shared" si="13"/>
        <v>0</v>
      </c>
      <c r="AG39" s="5">
        <f t="shared" si="14"/>
        <v>0</v>
      </c>
      <c r="AI39" s="5">
        <f t="shared" si="17"/>
        <v>0</v>
      </c>
      <c r="AJ39" s="71" t="str">
        <f t="shared" si="18"/>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5"/>
        <v>0</v>
      </c>
      <c r="T40" s="5">
        <f>IF(AND($C$5&lt;=B40,B40&lt;= $C$17), FV($C$23/12,12*C40,$C$32,$C$20,0)*-1,0)</f>
        <v>0</v>
      </c>
      <c r="V40" s="5">
        <f t="shared" si="19"/>
        <v>0</v>
      </c>
      <c r="W40" s="5">
        <f t="shared" si="9"/>
        <v>0</v>
      </c>
      <c r="X40" s="5" t="e">
        <f t="shared" si="10"/>
        <v>#VALUE!</v>
      </c>
      <c r="Z40" s="5">
        <f t="shared" si="11"/>
        <v>0</v>
      </c>
      <c r="AA40" s="70" t="str">
        <f t="shared" si="16"/>
        <v/>
      </c>
      <c r="AB40" s="45">
        <v>0</v>
      </c>
      <c r="AC40" s="32">
        <f>IF(AND($C$5&lt;=B40, B40&lt;=$C$17), FV($C$22/12,12*D40,$C$21,$C$20,0)*-1,0)</f>
        <v>0</v>
      </c>
      <c r="AE40" s="5">
        <f t="shared" si="12"/>
        <v>0</v>
      </c>
      <c r="AF40" s="5">
        <f t="shared" si="13"/>
        <v>0</v>
      </c>
      <c r="AG40" s="5">
        <f t="shared" si="14"/>
        <v>0</v>
      </c>
      <c r="AI40" s="5">
        <f t="shared" si="17"/>
        <v>0</v>
      </c>
      <c r="AJ40" s="71" t="str">
        <f t="shared" si="18"/>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5"/>
        <v>0</v>
      </c>
      <c r="T41" s="5">
        <f>IF(AND($C$5&lt;=B41,B41&lt;= $C$17), FV($C$23/12,12*C41,$C$32,$C$20,0)*-1,0)</f>
        <v>0</v>
      </c>
      <c r="V41" s="5">
        <f t="shared" si="19"/>
        <v>0</v>
      </c>
      <c r="W41" s="5">
        <f t="shared" si="9"/>
        <v>0</v>
      </c>
      <c r="X41" s="5" t="e">
        <f t="shared" si="10"/>
        <v>#VALUE!</v>
      </c>
      <c r="Z41" s="5">
        <f t="shared" si="11"/>
        <v>0</v>
      </c>
      <c r="AA41" s="70" t="str">
        <f t="shared" si="16"/>
        <v/>
      </c>
      <c r="AB41" s="45">
        <v>0</v>
      </c>
      <c r="AC41" s="32">
        <f>IF(AND($C$5&lt;=B41, B41&lt;=$C$17), FV($C$22/12,12*D41,$C$21,$C$20,0)*-1,0)</f>
        <v>0</v>
      </c>
      <c r="AE41" s="5">
        <f t="shared" si="12"/>
        <v>0</v>
      </c>
      <c r="AF41" s="5">
        <f t="shared" si="13"/>
        <v>0</v>
      </c>
      <c r="AG41" s="5">
        <f t="shared" si="14"/>
        <v>0</v>
      </c>
      <c r="AI41" s="5">
        <f t="shared" si="17"/>
        <v>0</v>
      </c>
      <c r="AJ41" s="71" t="str">
        <f t="shared" si="18"/>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5"/>
        <v>0</v>
      </c>
      <c r="T42" s="5">
        <f>IF(AND($C$5&lt;=B42,B42&lt;= $C$17), FV($C$23/12,12*C42,$C$32,$C$20,0)*-1,0)</f>
        <v>0</v>
      </c>
      <c r="V42" s="5">
        <f t="shared" si="19"/>
        <v>0</v>
      </c>
      <c r="W42" s="5">
        <f t="shared" si="9"/>
        <v>0</v>
      </c>
      <c r="X42" s="5" t="e">
        <f t="shared" si="10"/>
        <v>#VALUE!</v>
      </c>
      <c r="Z42" s="5">
        <f t="shared" si="11"/>
        <v>0</v>
      </c>
      <c r="AA42" s="70" t="str">
        <f t="shared" si="16"/>
        <v/>
      </c>
      <c r="AB42" s="45">
        <v>0</v>
      </c>
      <c r="AC42" s="32">
        <f>IF(AND($C$5&lt;=B42, B42&lt;=$C$17), FV($C$22/12,12*D42,$C$21,$C$20,0)*-1,0)</f>
        <v>0</v>
      </c>
      <c r="AE42" s="5">
        <f t="shared" si="12"/>
        <v>0</v>
      </c>
      <c r="AF42" s="5">
        <f t="shared" si="13"/>
        <v>0</v>
      </c>
      <c r="AG42" s="5">
        <f t="shared" si="14"/>
        <v>0</v>
      </c>
      <c r="AI42" s="5">
        <f t="shared" si="17"/>
        <v>0</v>
      </c>
      <c r="AJ42" s="71" t="str">
        <f t="shared" si="18"/>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5"/>
        <v>0</v>
      </c>
      <c r="T43" s="5">
        <f>IF(AND($C$5&lt;=B43,B43&lt;= $C$17), FV($C$23/12,12*C43,$C$32,$C$20,0)*-1,0)</f>
        <v>0</v>
      </c>
      <c r="V43" s="5">
        <f t="shared" si="19"/>
        <v>0</v>
      </c>
      <c r="W43" s="5">
        <f t="shared" si="9"/>
        <v>0</v>
      </c>
      <c r="X43" s="5" t="e">
        <f t="shared" si="10"/>
        <v>#VALUE!</v>
      </c>
      <c r="Z43" s="5">
        <f t="shared" si="11"/>
        <v>0</v>
      </c>
      <c r="AA43" s="70" t="str">
        <f t="shared" si="16"/>
        <v/>
      </c>
      <c r="AB43" s="45">
        <v>0</v>
      </c>
      <c r="AC43" s="32">
        <f>IF(AND($C$5&lt;=B43, B43&lt;=$C$17), FV($C$22/12,12*D43,$C$21,$C$20,0)*-1,0)</f>
        <v>0</v>
      </c>
      <c r="AE43" s="5">
        <f t="shared" si="12"/>
        <v>0</v>
      </c>
      <c r="AF43" s="5">
        <f t="shared" si="13"/>
        <v>0</v>
      </c>
      <c r="AG43" s="5">
        <f t="shared" si="14"/>
        <v>0</v>
      </c>
      <c r="AI43" s="5">
        <f t="shared" si="17"/>
        <v>0</v>
      </c>
      <c r="AJ43" s="71" t="str">
        <f t="shared" si="18"/>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5"/>
        <v>0</v>
      </c>
      <c r="T44" s="5">
        <f>IF(AND($C$5&lt;=B44,B44&lt;= $C$17), FV($C$23/12,12*C44,$C$32,$C$20,0)*-1,0)</f>
        <v>0</v>
      </c>
      <c r="V44" s="5">
        <f t="shared" si="19"/>
        <v>0</v>
      </c>
      <c r="W44" s="5">
        <f t="shared" si="9"/>
        <v>0</v>
      </c>
      <c r="X44" s="5" t="e">
        <f t="shared" si="10"/>
        <v>#VALUE!</v>
      </c>
      <c r="Z44" s="5">
        <f t="shared" si="11"/>
        <v>0</v>
      </c>
      <c r="AA44" s="70" t="str">
        <f t="shared" si="16"/>
        <v/>
      </c>
      <c r="AB44" s="45">
        <v>0</v>
      </c>
      <c r="AC44" s="32">
        <f>IF(AND($C$5&lt;=B44, B44&lt;=$C$17), FV($C$22/12,12*D44,$C$21,$C$20,0)*-1,0)</f>
        <v>0</v>
      </c>
      <c r="AE44" s="5">
        <f t="shared" si="12"/>
        <v>0</v>
      </c>
      <c r="AF44" s="5">
        <f t="shared" si="13"/>
        <v>0</v>
      </c>
      <c r="AG44" s="5">
        <f t="shared" si="14"/>
        <v>0</v>
      </c>
      <c r="AI44" s="5">
        <f t="shared" si="17"/>
        <v>0</v>
      </c>
      <c r="AJ44" s="71" t="str">
        <f t="shared" si="18"/>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5"/>
        <v>0</v>
      </c>
      <c r="T45" s="5">
        <f>IF(AND($C$5&lt;=B45,B45&lt;= $C$17), FV($C$23/12,12*C45,$C$32,$C$20,0)*-1,0)</f>
        <v>0</v>
      </c>
      <c r="V45" s="5">
        <f t="shared" si="19"/>
        <v>0</v>
      </c>
      <c r="W45" s="5">
        <f t="shared" si="9"/>
        <v>0</v>
      </c>
      <c r="X45" s="5" t="e">
        <f t="shared" si="10"/>
        <v>#VALUE!</v>
      </c>
      <c r="Z45" s="5">
        <f t="shared" si="11"/>
        <v>0</v>
      </c>
      <c r="AA45" s="70" t="str">
        <f t="shared" si="16"/>
        <v/>
      </c>
      <c r="AB45" s="45">
        <v>0</v>
      </c>
      <c r="AC45" s="32">
        <f>IF(AND($C$5&lt;=B45, B45&lt;=$C$17), FV($C$22/12,12*D45,$C$21,$C$20,0)*-1,0)</f>
        <v>0</v>
      </c>
      <c r="AE45" s="5">
        <f t="shared" si="12"/>
        <v>0</v>
      </c>
      <c r="AF45" s="5">
        <f t="shared" si="13"/>
        <v>0</v>
      </c>
      <c r="AG45" s="5">
        <f t="shared" si="14"/>
        <v>0</v>
      </c>
      <c r="AI45" s="5">
        <f t="shared" si="17"/>
        <v>0</v>
      </c>
      <c r="AJ45" s="71" t="str">
        <f t="shared" si="18"/>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5"/>
        <v>0</v>
      </c>
      <c r="T46" s="5">
        <f>IF(AND($C$5&lt;=B46,B46&lt;= $C$17), FV($C$23/12,12*C46,$C$32,$C$20,0)*-1,0)</f>
        <v>0</v>
      </c>
      <c r="V46" s="5">
        <f t="shared" si="19"/>
        <v>0</v>
      </c>
      <c r="W46" s="5">
        <f t="shared" si="9"/>
        <v>0</v>
      </c>
      <c r="X46" s="5" t="e">
        <f t="shared" si="10"/>
        <v>#VALUE!</v>
      </c>
      <c r="Z46" s="5">
        <f t="shared" si="11"/>
        <v>0</v>
      </c>
      <c r="AA46" s="70" t="str">
        <f t="shared" si="16"/>
        <v/>
      </c>
      <c r="AB46" s="45">
        <v>0</v>
      </c>
      <c r="AC46" s="32">
        <f>IF(AND($C$5&lt;=B46, B46&lt;=$C$17), FV($C$22/12,12*D46,$C$21,$C$20,0)*-1,0)</f>
        <v>0</v>
      </c>
      <c r="AE46" s="5">
        <f t="shared" si="12"/>
        <v>0</v>
      </c>
      <c r="AF46" s="5">
        <f t="shared" si="13"/>
        <v>0</v>
      </c>
      <c r="AG46" s="5">
        <f t="shared" si="14"/>
        <v>0</v>
      </c>
      <c r="AI46" s="5">
        <f t="shared" si="17"/>
        <v>0</v>
      </c>
      <c r="AJ46" s="71" t="str">
        <f t="shared" si="18"/>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5"/>
        <v>0</v>
      </c>
      <c r="T47" s="5">
        <f>IF(AND($C$5&lt;=B47,B47&lt;= $C$17), FV($C$23/12,12*C47,$C$32,$C$20,0)*-1,0)</f>
        <v>0</v>
      </c>
      <c r="V47" s="5">
        <f t="shared" si="19"/>
        <v>0</v>
      </c>
      <c r="W47" s="5">
        <f t="shared" si="9"/>
        <v>0</v>
      </c>
      <c r="X47" s="5" t="e">
        <f t="shared" si="10"/>
        <v>#VALUE!</v>
      </c>
      <c r="Z47" s="5">
        <f t="shared" si="11"/>
        <v>0</v>
      </c>
      <c r="AA47" s="70" t="str">
        <f t="shared" si="16"/>
        <v/>
      </c>
      <c r="AB47" s="45">
        <v>0</v>
      </c>
      <c r="AC47" s="32">
        <f>IF(AND($C$5&lt;=B47, B47&lt;=$C$17), FV($C$22/12,12*D47,$C$21,$C$20,0)*-1,0)</f>
        <v>0</v>
      </c>
      <c r="AE47" s="5">
        <f t="shared" si="12"/>
        <v>0</v>
      </c>
      <c r="AF47" s="5">
        <f t="shared" si="13"/>
        <v>0</v>
      </c>
      <c r="AG47" s="5">
        <f t="shared" si="14"/>
        <v>0</v>
      </c>
      <c r="AI47" s="5">
        <f t="shared" si="17"/>
        <v>0</v>
      </c>
      <c r="AJ47" s="71" t="str">
        <f t="shared" si="18"/>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5"/>
        <v>0</v>
      </c>
      <c r="T48" s="5">
        <f>IF(AND($C$5&lt;=B48,B48&lt;= $C$17), FV($C$23/12,12*C48,$C$32,$C$20,0)*-1,0)</f>
        <v>0</v>
      </c>
      <c r="V48" s="5">
        <f t="shared" si="19"/>
        <v>0</v>
      </c>
      <c r="W48" s="5">
        <f t="shared" si="9"/>
        <v>0</v>
      </c>
      <c r="X48" s="5" t="e">
        <f t="shared" si="10"/>
        <v>#VALUE!</v>
      </c>
      <c r="Z48" s="5">
        <f t="shared" si="11"/>
        <v>0</v>
      </c>
      <c r="AA48" s="70" t="str">
        <f t="shared" si="16"/>
        <v/>
      </c>
      <c r="AB48" s="45">
        <v>0</v>
      </c>
      <c r="AC48" s="32">
        <f>IF(AND($C$5&lt;=B48, B48&lt;=$C$17), FV($C$22/12,12*D48,$C$21,$C$20,0)*-1,0)</f>
        <v>0</v>
      </c>
      <c r="AE48" s="5">
        <f t="shared" si="12"/>
        <v>0</v>
      </c>
      <c r="AF48" s="5">
        <f t="shared" si="13"/>
        <v>0</v>
      </c>
      <c r="AG48" s="5">
        <f t="shared" si="14"/>
        <v>0</v>
      </c>
      <c r="AI48" s="5">
        <f t="shared" si="17"/>
        <v>0</v>
      </c>
      <c r="AJ48" s="71" t="str">
        <f t="shared" si="18"/>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5"/>
        <v>0</v>
      </c>
      <c r="T49" s="5">
        <f>IF(AND($C$5&lt;=B49,B49&lt;= $C$17), FV($C$23/12,12*C49,$C$32,$C$20,0)*-1,0)</f>
        <v>0</v>
      </c>
      <c r="V49" s="5">
        <f t="shared" si="19"/>
        <v>0</v>
      </c>
      <c r="W49" s="5">
        <f t="shared" si="9"/>
        <v>0</v>
      </c>
      <c r="X49" s="5" t="e">
        <f t="shared" si="10"/>
        <v>#VALUE!</v>
      </c>
      <c r="Z49" s="5">
        <f t="shared" si="11"/>
        <v>0</v>
      </c>
      <c r="AA49" s="70" t="str">
        <f t="shared" si="16"/>
        <v/>
      </c>
      <c r="AB49" s="45">
        <v>0</v>
      </c>
      <c r="AC49" s="32">
        <f>IF(AND($C$5&lt;=B49, B49&lt;=$C$17), FV($C$22/12,12*D49,$C$21,$C$20,0)*-1,0)</f>
        <v>0</v>
      </c>
      <c r="AE49" s="5">
        <f t="shared" si="12"/>
        <v>0</v>
      </c>
      <c r="AF49" s="5">
        <f t="shared" si="13"/>
        <v>0</v>
      </c>
      <c r="AG49" s="5">
        <f t="shared" si="14"/>
        <v>0</v>
      </c>
      <c r="AI49" s="5">
        <f t="shared" si="17"/>
        <v>0</v>
      </c>
      <c r="AJ49" s="71" t="str">
        <f t="shared" si="18"/>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5"/>
        <v>0</v>
      </c>
      <c r="T50" s="5">
        <f>IF(AND($C$5&lt;=B50,B50&lt;= $C$17), FV($C$23/12,12*C50,$C$32,$C$20,0)*-1,0)</f>
        <v>0</v>
      </c>
      <c r="V50" s="5">
        <f t="shared" si="19"/>
        <v>0</v>
      </c>
      <c r="W50" s="5">
        <f t="shared" si="9"/>
        <v>0</v>
      </c>
      <c r="X50" s="5" t="e">
        <f t="shared" si="10"/>
        <v>#VALUE!</v>
      </c>
      <c r="Z50" s="5">
        <f t="shared" si="11"/>
        <v>0</v>
      </c>
      <c r="AA50" s="70" t="str">
        <f t="shared" si="16"/>
        <v/>
      </c>
      <c r="AB50" s="45">
        <v>0</v>
      </c>
      <c r="AC50" s="32">
        <f>IF(AND($C$5&lt;=B50, B50&lt;=$C$17), FV($C$22/12,12*D50,$C$21,$C$20,0)*-1,0)</f>
        <v>0</v>
      </c>
      <c r="AE50" s="5">
        <f t="shared" si="12"/>
        <v>0</v>
      </c>
      <c r="AF50" s="5">
        <f t="shared" si="13"/>
        <v>0</v>
      </c>
      <c r="AG50" s="5">
        <f t="shared" si="14"/>
        <v>0</v>
      </c>
      <c r="AI50" s="5">
        <f t="shared" si="17"/>
        <v>0</v>
      </c>
      <c r="AJ50" s="71" t="str">
        <f t="shared" si="18"/>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5"/>
        <v>0</v>
      </c>
      <c r="T51" s="5">
        <f>IF(AND($C$5&lt;=B51,B51&lt;= $C$17), FV($C$23/12,12*C51,$C$32,$C$20,0)*-1,0)</f>
        <v>0</v>
      </c>
      <c r="V51" s="5">
        <f t="shared" si="19"/>
        <v>0</v>
      </c>
      <c r="W51" s="5">
        <f t="shared" si="9"/>
        <v>0</v>
      </c>
      <c r="X51" s="5" t="e">
        <f t="shared" si="10"/>
        <v>#VALUE!</v>
      </c>
      <c r="Z51" s="5">
        <f t="shared" si="11"/>
        <v>0</v>
      </c>
      <c r="AA51" s="70" t="str">
        <f t="shared" si="16"/>
        <v/>
      </c>
      <c r="AB51" s="45">
        <v>0</v>
      </c>
      <c r="AC51" s="32">
        <f>IF(AND($C$5&lt;=B51, B51&lt;=$C$17), FV($C$22/12,12*D51,$C$21,$C$20,0)*-1,0)</f>
        <v>0</v>
      </c>
      <c r="AE51" s="5">
        <f t="shared" si="12"/>
        <v>0</v>
      </c>
      <c r="AF51" s="5">
        <f t="shared" si="13"/>
        <v>0</v>
      </c>
      <c r="AG51" s="5">
        <f t="shared" si="14"/>
        <v>0</v>
      </c>
      <c r="AI51" s="5">
        <f t="shared" si="17"/>
        <v>0</v>
      </c>
      <c r="AJ51" s="71" t="str">
        <f t="shared" si="18"/>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5"/>
        <v>0</v>
      </c>
      <c r="T52" s="5">
        <f>IF(AND($C$5&lt;=B52,B52&lt;= $C$17), FV($C$23/12,12*C52,$C$32,$C$20,0)*-1,0)</f>
        <v>0</v>
      </c>
      <c r="V52" s="5">
        <f t="shared" si="19"/>
        <v>0</v>
      </c>
      <c r="W52" s="5">
        <f t="shared" si="9"/>
        <v>0</v>
      </c>
      <c r="X52" s="5" t="e">
        <f t="shared" si="10"/>
        <v>#VALUE!</v>
      </c>
      <c r="Z52" s="5">
        <f t="shared" si="11"/>
        <v>0</v>
      </c>
      <c r="AA52" s="70" t="str">
        <f t="shared" si="16"/>
        <v/>
      </c>
      <c r="AB52" s="45">
        <v>0</v>
      </c>
      <c r="AC52" s="32">
        <f>IF(AND($C$5&lt;=B52, B52&lt;=$C$17), FV($C$22/12,12*D52,$C$21,$C$20,0)*-1,0)</f>
        <v>0</v>
      </c>
      <c r="AE52" s="5">
        <f t="shared" si="12"/>
        <v>0</v>
      </c>
      <c r="AF52" s="5">
        <f t="shared" si="13"/>
        <v>0</v>
      </c>
      <c r="AG52" s="5">
        <f t="shared" si="14"/>
        <v>0</v>
      </c>
      <c r="AI52" s="5">
        <f t="shared" si="17"/>
        <v>0</v>
      </c>
      <c r="AJ52" s="71" t="str">
        <f t="shared" si="18"/>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5"/>
        <v>0</v>
      </c>
      <c r="T53" s="5">
        <f>IF(AND($C$5&lt;=B53,B53&lt;= $C$17), FV($C$23/12,12*C53,$C$32,$C$20,0)*-1,0)</f>
        <v>0</v>
      </c>
      <c r="V53" s="5">
        <f t="shared" si="19"/>
        <v>0</v>
      </c>
      <c r="W53" s="5">
        <f t="shared" si="9"/>
        <v>0</v>
      </c>
      <c r="X53" s="5" t="e">
        <f t="shared" si="10"/>
        <v>#VALUE!</v>
      </c>
      <c r="Z53" s="5">
        <f t="shared" si="11"/>
        <v>0</v>
      </c>
      <c r="AA53" s="70" t="str">
        <f t="shared" si="16"/>
        <v/>
      </c>
      <c r="AB53" s="45">
        <v>0</v>
      </c>
      <c r="AC53" s="32">
        <f>IF(AND($C$5&lt;=B53, B53&lt;=$C$17), FV($C$22/12,12*D53,$C$21,$C$20,0)*-1,0)</f>
        <v>0</v>
      </c>
      <c r="AE53" s="5">
        <f t="shared" si="12"/>
        <v>0</v>
      </c>
      <c r="AF53" s="5">
        <f t="shared" si="13"/>
        <v>0</v>
      </c>
      <c r="AG53" s="5">
        <f t="shared" si="14"/>
        <v>0</v>
      </c>
      <c r="AI53" s="5">
        <f t="shared" si="17"/>
        <v>0</v>
      </c>
      <c r="AJ53" s="71" t="str">
        <f t="shared" si="18"/>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5"/>
        <v>0</v>
      </c>
      <c r="T54" s="5">
        <f>IF(AND($C$5&lt;=B54,B54&lt;= $C$17), FV($C$23/12,12*C54,$C$32,$C$20,0)*-1,0)</f>
        <v>0</v>
      </c>
      <c r="V54" s="5">
        <f t="shared" si="19"/>
        <v>0</v>
      </c>
      <c r="W54" s="5">
        <f t="shared" si="9"/>
        <v>0</v>
      </c>
      <c r="X54" s="5" t="e">
        <f t="shared" si="10"/>
        <v>#VALUE!</v>
      </c>
      <c r="Z54" s="5">
        <f t="shared" si="11"/>
        <v>0</v>
      </c>
      <c r="AA54" s="70" t="str">
        <f t="shared" si="16"/>
        <v/>
      </c>
      <c r="AB54" s="45">
        <v>0</v>
      </c>
      <c r="AC54" s="32">
        <f>IF(AND($C$5&lt;=B54, B54&lt;=$C$17), FV($C$22/12,12*D54,$C$21,$C$20,0)*-1,0)</f>
        <v>0</v>
      </c>
      <c r="AE54" s="5">
        <f t="shared" si="12"/>
        <v>0</v>
      </c>
      <c r="AF54" s="5">
        <f t="shared" si="13"/>
        <v>0</v>
      </c>
      <c r="AG54" s="5">
        <f t="shared" si="14"/>
        <v>0</v>
      </c>
      <c r="AI54" s="5">
        <f t="shared" si="17"/>
        <v>0</v>
      </c>
      <c r="AJ54" s="71" t="str">
        <f t="shared" si="18"/>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5"/>
        <v>0</v>
      </c>
      <c r="T55" s="5">
        <f>IF(AND($C$5&lt;=B55,B55&lt;= $C$17), FV($C$23/12,12*C55,$C$32,$C$20,0)*-1,0)</f>
        <v>0</v>
      </c>
      <c r="V55" s="5">
        <f t="shared" si="19"/>
        <v>0</v>
      </c>
      <c r="W55" s="5">
        <f t="shared" si="9"/>
        <v>0</v>
      </c>
      <c r="X55" s="5" t="e">
        <f t="shared" si="10"/>
        <v>#VALUE!</v>
      </c>
      <c r="Z55" s="5">
        <f t="shared" si="11"/>
        <v>0</v>
      </c>
      <c r="AA55" s="70" t="str">
        <f t="shared" si="16"/>
        <v/>
      </c>
      <c r="AB55" s="45">
        <v>0</v>
      </c>
      <c r="AC55" s="32">
        <f>IF(AND($C$5&lt;=B55, B55&lt;=$C$17), FV($C$22/12,12*D55,$C$21,$C$20,0)*-1,0)</f>
        <v>0</v>
      </c>
      <c r="AE55" s="5">
        <f t="shared" si="12"/>
        <v>0</v>
      </c>
      <c r="AF55" s="5">
        <f t="shared" si="13"/>
        <v>0</v>
      </c>
      <c r="AG55" s="5">
        <f t="shared" si="14"/>
        <v>0</v>
      </c>
      <c r="AI55" s="5">
        <f t="shared" si="17"/>
        <v>0</v>
      </c>
      <c r="AJ55" s="71" t="str">
        <f t="shared" si="18"/>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5"/>
        <v>0</v>
      </c>
      <c r="T56" s="5">
        <f>IF(AND($C$5&lt;=B56,B56&lt;= $C$17), FV($C$23/12,12*C56,$C$32,$C$20,0)*-1,0)</f>
        <v>0</v>
      </c>
      <c r="V56" s="5">
        <f t="shared" si="19"/>
        <v>0</v>
      </c>
      <c r="W56" s="5">
        <f t="shared" si="9"/>
        <v>0</v>
      </c>
      <c r="X56" s="5" t="e">
        <f t="shared" si="10"/>
        <v>#VALUE!</v>
      </c>
      <c r="Z56" s="5">
        <f t="shared" si="11"/>
        <v>0</v>
      </c>
      <c r="AA56" s="70" t="str">
        <f t="shared" si="16"/>
        <v/>
      </c>
      <c r="AB56" s="45">
        <v>0</v>
      </c>
      <c r="AC56" s="32">
        <f>IF(AND($C$5&lt;=B56, B56&lt;=$C$17), FV($C$22/12,12*D56,$C$21,$C$20,0)*-1,0)</f>
        <v>0</v>
      </c>
      <c r="AE56" s="5">
        <f t="shared" si="12"/>
        <v>0</v>
      </c>
      <c r="AF56" s="5">
        <f t="shared" si="13"/>
        <v>0</v>
      </c>
      <c r="AG56" s="5">
        <f t="shared" si="14"/>
        <v>0</v>
      </c>
      <c r="AI56" s="5">
        <f t="shared" si="17"/>
        <v>0</v>
      </c>
      <c r="AJ56" s="71" t="str">
        <f t="shared" si="18"/>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5"/>
        <v>0</v>
      </c>
      <c r="T57" s="5">
        <f>IF(AND($C$5&lt;=B57,B57&lt;= $C$17), FV($C$23/12,12*C57,$C$32,$C$20,0)*-1,0)</f>
        <v>0</v>
      </c>
      <c r="V57" s="5">
        <f t="shared" si="19"/>
        <v>0</v>
      </c>
      <c r="W57" s="5">
        <f t="shared" si="9"/>
        <v>0</v>
      </c>
      <c r="X57" s="5" t="e">
        <f t="shared" si="10"/>
        <v>#VALUE!</v>
      </c>
      <c r="Z57" s="5">
        <f t="shared" si="11"/>
        <v>0</v>
      </c>
      <c r="AA57" s="70" t="str">
        <f t="shared" si="16"/>
        <v/>
      </c>
      <c r="AB57" s="45">
        <v>0</v>
      </c>
      <c r="AC57" s="32">
        <f>IF(AND($C$5&lt;=B57, B57&lt;=$C$17), FV($C$22/12,12*D57,$C$21,$C$20,0)*-1,0)</f>
        <v>0</v>
      </c>
      <c r="AE57" s="5">
        <f t="shared" si="12"/>
        <v>0</v>
      </c>
      <c r="AF57" s="5">
        <f t="shared" si="13"/>
        <v>0</v>
      </c>
      <c r="AG57" s="5">
        <f t="shared" si="14"/>
        <v>0</v>
      </c>
      <c r="AI57" s="5">
        <f t="shared" si="17"/>
        <v>0</v>
      </c>
      <c r="AJ57" s="71" t="str">
        <f t="shared" si="18"/>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5"/>
        <v>0</v>
      </c>
      <c r="T58" s="5">
        <f>IF(AND($C$5&lt;=B58,B58&lt;= $C$17), FV($C$23/12,12*C58,$C$32,$C$20,0)*-1,0)</f>
        <v>0</v>
      </c>
      <c r="V58" s="5">
        <f t="shared" si="19"/>
        <v>0</v>
      </c>
      <c r="W58" s="5">
        <f t="shared" si="9"/>
        <v>0</v>
      </c>
      <c r="X58" s="5" t="e">
        <f t="shared" si="10"/>
        <v>#VALUE!</v>
      </c>
      <c r="Z58" s="5">
        <f t="shared" si="11"/>
        <v>0</v>
      </c>
      <c r="AA58" s="70" t="str">
        <f t="shared" si="16"/>
        <v/>
      </c>
      <c r="AB58" s="45">
        <v>0</v>
      </c>
      <c r="AC58" s="32">
        <f>IF(AND($C$5&lt;=B58, B58&lt;=$C$17), FV($C$22/12,12*D58,$C$21,$C$20,0)*-1,0)</f>
        <v>0</v>
      </c>
      <c r="AE58" s="5">
        <f t="shared" si="12"/>
        <v>0</v>
      </c>
      <c r="AF58" s="5">
        <f t="shared" si="13"/>
        <v>0</v>
      </c>
      <c r="AG58" s="5">
        <f t="shared" si="14"/>
        <v>0</v>
      </c>
      <c r="AI58" s="5">
        <f t="shared" si="17"/>
        <v>0</v>
      </c>
      <c r="AJ58" s="71" t="str">
        <f t="shared" si="18"/>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5"/>
        <v>0</v>
      </c>
      <c r="T59" s="5">
        <f>IF(AND($C$5&lt;=B59,B59&lt;= $C$17), FV($C$23/12,12*C59,$C$32,$C$20,0)*-1,0)</f>
        <v>0</v>
      </c>
      <c r="V59" s="5">
        <f t="shared" si="19"/>
        <v>0</v>
      </c>
      <c r="W59" s="5">
        <f t="shared" si="9"/>
        <v>0</v>
      </c>
      <c r="X59" s="5" t="e">
        <f t="shared" si="10"/>
        <v>#VALUE!</v>
      </c>
      <c r="Z59" s="5">
        <f t="shared" si="11"/>
        <v>0</v>
      </c>
      <c r="AA59" s="70" t="str">
        <f t="shared" si="16"/>
        <v/>
      </c>
      <c r="AB59" s="45">
        <v>0</v>
      </c>
      <c r="AC59" s="32">
        <f>IF(AND($C$5&lt;=B59, B59&lt;=$C$17), FV($C$22/12,12*D59,$C$21,$C$20,0)*-1,0)</f>
        <v>0</v>
      </c>
      <c r="AE59" s="5">
        <f t="shared" si="12"/>
        <v>0</v>
      </c>
      <c r="AF59" s="5">
        <f t="shared" si="13"/>
        <v>0</v>
      </c>
      <c r="AG59" s="5">
        <f t="shared" si="14"/>
        <v>0</v>
      </c>
      <c r="AI59" s="5">
        <f t="shared" si="17"/>
        <v>0</v>
      </c>
      <c r="AJ59" s="71" t="str">
        <f t="shared" si="18"/>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5"/>
        <v>0</v>
      </c>
      <c r="T60" s="5">
        <f>IF(AND($C$5&lt;=B60,B60&lt;= $C$17), FV($C$23/12,12*C60,$C$32,$C$20,0)*-1,0)</f>
        <v>0</v>
      </c>
      <c r="V60" s="5">
        <f t="shared" si="19"/>
        <v>0</v>
      </c>
      <c r="W60" s="5">
        <f t="shared" si="9"/>
        <v>0</v>
      </c>
      <c r="X60" s="5" t="e">
        <f t="shared" si="10"/>
        <v>#VALUE!</v>
      </c>
      <c r="Z60" s="5">
        <f t="shared" si="11"/>
        <v>0</v>
      </c>
      <c r="AA60" s="70" t="str">
        <f t="shared" si="16"/>
        <v/>
      </c>
      <c r="AB60" s="45">
        <v>0</v>
      </c>
      <c r="AC60" s="32">
        <f>IF(AND($C$5&lt;=B60, B60&lt;=$C$17), FV($C$22/12,12*D60,$C$21,$C$20,0)*-1,0)</f>
        <v>0</v>
      </c>
      <c r="AE60" s="5">
        <f t="shared" si="12"/>
        <v>0</v>
      </c>
      <c r="AF60" s="5">
        <f t="shared" si="13"/>
        <v>0</v>
      </c>
      <c r="AG60" s="5">
        <f t="shared" si="14"/>
        <v>0</v>
      </c>
      <c r="AI60" s="5">
        <f t="shared" si="17"/>
        <v>0</v>
      </c>
      <c r="AJ60" s="71" t="str">
        <f t="shared" si="18"/>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5"/>
        <v>0</v>
      </c>
      <c r="T61" s="5">
        <f>IF(AND($C$5&lt;=B61,B61&lt;= $C$17), FV($C$23/12,12*C61,$C$32,$C$20,0)*-1,0)</f>
        <v>0</v>
      </c>
      <c r="V61" s="5">
        <f t="shared" si="19"/>
        <v>0</v>
      </c>
      <c r="W61" s="5">
        <f t="shared" si="9"/>
        <v>0</v>
      </c>
      <c r="X61" s="5" t="e">
        <f t="shared" si="10"/>
        <v>#VALUE!</v>
      </c>
      <c r="Z61" s="5">
        <f t="shared" si="11"/>
        <v>0</v>
      </c>
      <c r="AA61" s="70" t="str">
        <f t="shared" si="16"/>
        <v/>
      </c>
      <c r="AB61" s="45">
        <v>0</v>
      </c>
      <c r="AC61" s="32">
        <f>IF(AND($C$5&lt;=B61, B61&lt;=$C$17), FV($C$22/12,12*D61,$C$21,$C$20,0)*-1,0)</f>
        <v>0</v>
      </c>
      <c r="AE61" s="5">
        <f t="shared" si="12"/>
        <v>0</v>
      </c>
      <c r="AF61" s="5">
        <f t="shared" si="13"/>
        <v>0</v>
      </c>
      <c r="AG61" s="5">
        <f t="shared" si="14"/>
        <v>0</v>
      </c>
      <c r="AI61" s="5">
        <f t="shared" si="17"/>
        <v>0</v>
      </c>
      <c r="AJ61" s="71" t="str">
        <f t="shared" si="18"/>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5"/>
        <v>0</v>
      </c>
      <c r="T62" s="5">
        <f>IF(AND($C$5&lt;=B62,B62&lt;= $C$17), FV($C$23/12,12*C62,$C$32,$C$20,0)*-1,0)</f>
        <v>0</v>
      </c>
      <c r="V62" s="5">
        <f t="shared" si="19"/>
        <v>0</v>
      </c>
      <c r="W62" s="5">
        <f t="shared" si="9"/>
        <v>0</v>
      </c>
      <c r="X62" s="5" t="e">
        <f t="shared" si="10"/>
        <v>#VALUE!</v>
      </c>
      <c r="Z62" s="5">
        <f t="shared" si="11"/>
        <v>0</v>
      </c>
      <c r="AA62" s="70" t="str">
        <f t="shared" si="16"/>
        <v/>
      </c>
      <c r="AB62" s="45">
        <v>0</v>
      </c>
      <c r="AC62" s="32">
        <f>IF(AND($C$5&lt;=B62, B62&lt;=$C$17), FV($C$22/12,12*D62,$C$21,$C$20,0)*-1,0)</f>
        <v>0</v>
      </c>
      <c r="AE62" s="5">
        <f t="shared" si="12"/>
        <v>0</v>
      </c>
      <c r="AF62" s="5">
        <f t="shared" si="13"/>
        <v>0</v>
      </c>
      <c r="AG62" s="5">
        <f t="shared" si="14"/>
        <v>0</v>
      </c>
      <c r="AI62" s="5">
        <f t="shared" si="17"/>
        <v>0</v>
      </c>
      <c r="AJ62" s="71" t="str">
        <f t="shared" si="18"/>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5"/>
        <v>0</v>
      </c>
      <c r="T63" s="5">
        <f>IF(AND($C$5&lt;=B63,B63&lt;= $C$17), FV($C$23/12,12*C63,$C$32,$C$20,0)*-1,0)</f>
        <v>0</v>
      </c>
      <c r="V63" s="5">
        <f t="shared" si="19"/>
        <v>0</v>
      </c>
      <c r="W63" s="5">
        <f t="shared" si="9"/>
        <v>0</v>
      </c>
      <c r="X63" s="5" t="e">
        <f t="shared" si="10"/>
        <v>#VALUE!</v>
      </c>
      <c r="Z63" s="5">
        <f t="shared" si="11"/>
        <v>0</v>
      </c>
      <c r="AA63" s="70" t="str">
        <f t="shared" si="16"/>
        <v/>
      </c>
      <c r="AB63" s="45">
        <v>0</v>
      </c>
      <c r="AC63" s="32">
        <f>IF(AND($C$5&lt;=B63, B63&lt;=$C$17), FV($C$22/12,12*D63,$C$21,$C$20,0)*-1,0)</f>
        <v>0</v>
      </c>
      <c r="AE63" s="5">
        <f t="shared" si="12"/>
        <v>0</v>
      </c>
      <c r="AF63" s="5">
        <f t="shared" si="13"/>
        <v>0</v>
      </c>
      <c r="AG63" s="5">
        <f t="shared" si="14"/>
        <v>0</v>
      </c>
      <c r="AI63" s="5">
        <f t="shared" si="17"/>
        <v>0</v>
      </c>
      <c r="AJ63" s="71" t="str">
        <f t="shared" si="18"/>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5"/>
        <v>0</v>
      </c>
      <c r="T64" s="5">
        <f>IF(AND($C$5&lt;=B64,B64&lt;= $C$17), FV($C$23/12,12*C64,$C$32,$C$20,0)*-1,0)</f>
        <v>0</v>
      </c>
      <c r="V64" s="5">
        <f t="shared" si="19"/>
        <v>0</v>
      </c>
      <c r="W64" s="5">
        <f t="shared" si="9"/>
        <v>0</v>
      </c>
      <c r="X64" s="5" t="e">
        <f t="shared" si="10"/>
        <v>#VALUE!</v>
      </c>
      <c r="Z64" s="5">
        <f t="shared" si="11"/>
        <v>0</v>
      </c>
      <c r="AA64" s="70" t="str">
        <f t="shared" si="16"/>
        <v/>
      </c>
      <c r="AB64" s="45">
        <v>0</v>
      </c>
      <c r="AC64" s="32">
        <f>IF(AND($C$5&lt;=B64, B64&lt;=$C$17), FV($C$22/12,12*D64,$C$21,$C$20,0)*-1,0)</f>
        <v>0</v>
      </c>
      <c r="AE64" s="5">
        <f t="shared" si="12"/>
        <v>0</v>
      </c>
      <c r="AF64" s="5">
        <f t="shared" si="13"/>
        <v>0</v>
      </c>
      <c r="AG64" s="5">
        <f t="shared" si="14"/>
        <v>0</v>
      </c>
      <c r="AI64" s="5">
        <f t="shared" si="17"/>
        <v>0</v>
      </c>
      <c r="AJ64" s="71" t="str">
        <f t="shared" si="18"/>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5"/>
        <v>0</v>
      </c>
      <c r="T65" s="5">
        <f>IF(AND($C$5&lt;=B65,B65&lt;= $C$17), FV($C$23/12,12*C65,$C$32,$C$20,0)*-1,0)</f>
        <v>0</v>
      </c>
      <c r="V65" s="5">
        <f t="shared" si="19"/>
        <v>0</v>
      </c>
      <c r="W65" s="5">
        <f t="shared" si="9"/>
        <v>0</v>
      </c>
      <c r="X65" s="5" t="e">
        <f t="shared" si="10"/>
        <v>#VALUE!</v>
      </c>
      <c r="Z65" s="5">
        <f t="shared" si="11"/>
        <v>0</v>
      </c>
      <c r="AA65" s="70" t="str">
        <f t="shared" si="16"/>
        <v/>
      </c>
      <c r="AB65" s="45">
        <v>0</v>
      </c>
      <c r="AC65" s="32">
        <f>IF(AND($C$5&lt;=B65, B65&lt;=$C$17), FV($C$22/12,12*D65,$C$21,$C$20,0)*-1,0)</f>
        <v>0</v>
      </c>
      <c r="AE65" s="5">
        <f t="shared" si="12"/>
        <v>0</v>
      </c>
      <c r="AF65" s="5">
        <f t="shared" si="13"/>
        <v>0</v>
      </c>
      <c r="AG65" s="5">
        <f t="shared" si="14"/>
        <v>0</v>
      </c>
      <c r="AI65" s="5">
        <f t="shared" si="17"/>
        <v>0</v>
      </c>
      <c r="AJ65" s="71" t="str">
        <f t="shared" si="18"/>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5"/>
        <v>0</v>
      </c>
      <c r="T66" s="5">
        <f>IF(AND($C$5&lt;=B66,B66&lt;= $C$17), FV($C$23/12,12*C66,$C$32,$C$20,0)*-1,0)</f>
        <v>0</v>
      </c>
      <c r="V66" s="5">
        <f t="shared" si="19"/>
        <v>0</v>
      </c>
      <c r="W66" s="5">
        <f t="shared" si="9"/>
        <v>0</v>
      </c>
      <c r="X66" s="5" t="e">
        <f t="shared" si="10"/>
        <v>#VALUE!</v>
      </c>
      <c r="Z66" s="5">
        <f t="shared" si="11"/>
        <v>0</v>
      </c>
      <c r="AA66" s="70" t="str">
        <f t="shared" si="16"/>
        <v/>
      </c>
      <c r="AB66" s="45">
        <v>0</v>
      </c>
      <c r="AC66" s="32">
        <f>IF(AND($C$5&lt;=B66, B66&lt;=$C$17), FV($C$22/12,12*D66,$C$21,$C$20,0)*-1,0)</f>
        <v>0</v>
      </c>
      <c r="AE66" s="5">
        <f t="shared" si="12"/>
        <v>0</v>
      </c>
      <c r="AF66" s="5">
        <f t="shared" si="13"/>
        <v>0</v>
      </c>
      <c r="AG66" s="5">
        <f t="shared" si="14"/>
        <v>0</v>
      </c>
      <c r="AI66" s="5">
        <f t="shared" si="17"/>
        <v>0</v>
      </c>
      <c r="AJ66" s="71" t="str">
        <f t="shared" si="18"/>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5"/>
        <v>0</v>
      </c>
      <c r="T67" s="5">
        <f>IF(AND($C$5&lt;=B67,B67&lt;= $C$17), FV($C$23/12,12*C67,$C$32,$C$20,0)*-1,0)</f>
        <v>0</v>
      </c>
      <c r="V67" s="5">
        <f t="shared" si="19"/>
        <v>0</v>
      </c>
      <c r="W67" s="5">
        <f t="shared" si="9"/>
        <v>0</v>
      </c>
      <c r="X67" s="5" t="e">
        <f t="shared" si="10"/>
        <v>#VALUE!</v>
      </c>
      <c r="Z67" s="5">
        <f t="shared" si="11"/>
        <v>0</v>
      </c>
      <c r="AA67" s="70" t="str">
        <f t="shared" si="16"/>
        <v/>
      </c>
      <c r="AB67" s="45">
        <v>0</v>
      </c>
      <c r="AC67" s="32">
        <f>IF(AND($C$5&lt;=B67, B67&lt;=$C$17), FV($C$22/12,12*D67,$C$21,$C$20,0)*-1,0)</f>
        <v>0</v>
      </c>
      <c r="AE67" s="5">
        <f t="shared" si="12"/>
        <v>0</v>
      </c>
      <c r="AF67" s="5">
        <f t="shared" si="13"/>
        <v>0</v>
      </c>
      <c r="AG67" s="5">
        <f t="shared" si="14"/>
        <v>0</v>
      </c>
      <c r="AI67" s="5">
        <f t="shared" si="17"/>
        <v>0</v>
      </c>
      <c r="AJ67" s="71" t="str">
        <f t="shared" si="18"/>
        <v/>
      </c>
      <c r="AK67" s="65">
        <v>0</v>
      </c>
      <c r="AL67" s="66"/>
    </row>
    <row r="68" spans="1:38" s="5" customFormat="1" x14ac:dyDescent="0.35">
      <c r="A68"/>
      <c r="B68" s="16">
        <v>32</v>
      </c>
      <c r="C68">
        <f t="shared" si="0"/>
        <v>32</v>
      </c>
      <c r="D68" s="17" t="str">
        <f>IF(AND($C$5&lt;=B68, B68&lt;=$C$17), B68-$C$5, "")</f>
        <v/>
      </c>
      <c r="E68" s="17" t="str">
        <f t="shared" si="1"/>
        <v/>
      </c>
      <c r="F68" s="26">
        <f t="shared" si="2"/>
        <v>-31</v>
      </c>
      <c r="G68" s="18">
        <f t="shared" si="3"/>
        <v>32</v>
      </c>
      <c r="H68" s="11">
        <f t="shared" si="4"/>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5"/>
        <v>0</v>
      </c>
      <c r="T68" s="5">
        <f>IF(AND($C$5&lt;=B68,B68&lt;= $C$17), FV($C$23/12,12*C68,$C$32,$C$20,0)*-1,0)</f>
        <v>0</v>
      </c>
      <c r="V68" s="5">
        <f t="shared" si="19"/>
        <v>0</v>
      </c>
      <c r="W68" s="5">
        <f t="shared" si="9"/>
        <v>0</v>
      </c>
      <c r="X68" s="5" t="e">
        <f t="shared" si="10"/>
        <v>#VALUE!</v>
      </c>
      <c r="Z68" s="5">
        <f t="shared" si="11"/>
        <v>0</v>
      </c>
      <c r="AA68" s="70" t="str">
        <f t="shared" si="16"/>
        <v/>
      </c>
      <c r="AB68" s="45">
        <v>0</v>
      </c>
      <c r="AC68" s="32">
        <f>IF(AND($C$5&lt;=B68, B68&lt;=$C$17), FV($C$22/12,12*D68,$C$21,$C$20,0)*-1,0)</f>
        <v>0</v>
      </c>
      <c r="AE68" s="5">
        <f t="shared" si="12"/>
        <v>0</v>
      </c>
      <c r="AF68" s="5">
        <f t="shared" si="13"/>
        <v>0</v>
      </c>
      <c r="AG68" s="5">
        <f t="shared" si="14"/>
        <v>0</v>
      </c>
      <c r="AI68" s="5">
        <f t="shared" si="17"/>
        <v>0</v>
      </c>
      <c r="AJ68" s="71" t="str">
        <f t="shared" si="18"/>
        <v/>
      </c>
      <c r="AK68" s="65">
        <v>0</v>
      </c>
      <c r="AL68" s="66"/>
    </row>
    <row r="69" spans="1:38" s="5" customFormat="1" x14ac:dyDescent="0.35">
      <c r="A69"/>
      <c r="B69" s="16">
        <v>33</v>
      </c>
      <c r="C69">
        <f t="shared" si="0"/>
        <v>33</v>
      </c>
      <c r="D69" s="17" t="str">
        <f>IF(AND($C$5&lt;=B69, B69&lt;=$C$17), B69-$C$5, "")</f>
        <v/>
      </c>
      <c r="E69" s="17" t="str">
        <f t="shared" si="1"/>
        <v/>
      </c>
      <c r="F69" s="26">
        <f t="shared" si="2"/>
        <v>-32</v>
      </c>
      <c r="G69" s="18">
        <f t="shared" si="3"/>
        <v>33</v>
      </c>
      <c r="H69" s="11">
        <f t="shared" si="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5"/>
        <v>0</v>
      </c>
      <c r="T69" s="5">
        <f>IF(AND($C$5&lt;=B69,B69&lt;= $C$17), FV($C$23/12,12*C69,$C$32,$C$20,0)*-1,0)</f>
        <v>0</v>
      </c>
      <c r="V69" s="5">
        <f t="shared" si="19"/>
        <v>0</v>
      </c>
      <c r="W69" s="5">
        <f t="shared" si="9"/>
        <v>0</v>
      </c>
      <c r="X69" s="5" t="e">
        <f t="shared" si="10"/>
        <v>#VALUE!</v>
      </c>
      <c r="Z69" s="5">
        <f t="shared" si="11"/>
        <v>0</v>
      </c>
      <c r="AA69" s="70" t="str">
        <f t="shared" si="16"/>
        <v/>
      </c>
      <c r="AB69" s="45">
        <v>0</v>
      </c>
      <c r="AC69" s="32">
        <f>IF(AND($C$5&lt;=B69, B69&lt;=$C$17), FV($C$22/12,12*D69,$C$21,$C$20,0)*-1,0)</f>
        <v>0</v>
      </c>
      <c r="AE69" s="5">
        <f t="shared" si="12"/>
        <v>0</v>
      </c>
      <c r="AF69" s="5">
        <f t="shared" si="13"/>
        <v>0</v>
      </c>
      <c r="AG69" s="5">
        <f t="shared" si="14"/>
        <v>0</v>
      </c>
      <c r="AI69" s="5">
        <f t="shared" si="17"/>
        <v>0</v>
      </c>
      <c r="AJ69" s="71" t="str">
        <f t="shared" si="18"/>
        <v/>
      </c>
      <c r="AK69" s="65">
        <v>0</v>
      </c>
      <c r="AL69" s="66"/>
    </row>
    <row r="70" spans="1:38" s="5" customFormat="1" x14ac:dyDescent="0.35">
      <c r="A70"/>
      <c r="B70" s="16">
        <v>34</v>
      </c>
      <c r="C70">
        <f t="shared" si="0"/>
        <v>34</v>
      </c>
      <c r="D70" s="17" t="str">
        <f>IF(AND($C$5&lt;=B70, B70&lt;=$C$17), B70-$C$5, "")</f>
        <v/>
      </c>
      <c r="E70" s="17" t="str">
        <f t="shared" si="1"/>
        <v/>
      </c>
      <c r="F70" s="26">
        <f t="shared" si="2"/>
        <v>-33</v>
      </c>
      <c r="G70" s="18">
        <f t="shared" si="3"/>
        <v>34</v>
      </c>
      <c r="H70" s="11">
        <f t="shared" si="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5"/>
        <v>0</v>
      </c>
      <c r="T70" s="5">
        <f>IF(AND($C$5&lt;=B70,B70&lt;= $C$17), FV($C$23/12,12*C70,$C$32,$C$20,0)*-1,0)</f>
        <v>0</v>
      </c>
      <c r="V70" s="5">
        <f t="shared" si="19"/>
        <v>0</v>
      </c>
      <c r="W70" s="5">
        <f t="shared" si="9"/>
        <v>0</v>
      </c>
      <c r="X70" s="5" t="e">
        <f t="shared" si="10"/>
        <v>#VALUE!</v>
      </c>
      <c r="Z70" s="5">
        <f t="shared" si="11"/>
        <v>0</v>
      </c>
      <c r="AA70" s="70" t="str">
        <f t="shared" si="16"/>
        <v/>
      </c>
      <c r="AB70" s="45">
        <v>0</v>
      </c>
      <c r="AC70" s="32">
        <f>IF(AND($C$5&lt;=B70, B70&lt;=$C$17), FV($C$22/12,12*D70,$C$21,$C$20,0)*-1,0)</f>
        <v>0</v>
      </c>
      <c r="AE70" s="5">
        <f t="shared" si="12"/>
        <v>0</v>
      </c>
      <c r="AF70" s="5">
        <f t="shared" si="13"/>
        <v>0</v>
      </c>
      <c r="AG70" s="5">
        <f t="shared" si="14"/>
        <v>0</v>
      </c>
      <c r="AI70" s="5">
        <f t="shared" si="17"/>
        <v>0</v>
      </c>
      <c r="AJ70" s="71" t="str">
        <f t="shared" si="18"/>
        <v/>
      </c>
      <c r="AK70" s="65">
        <v>0</v>
      </c>
      <c r="AL70" s="66"/>
    </row>
    <row r="71" spans="1:38" s="5" customFormat="1" x14ac:dyDescent="0.35">
      <c r="A71"/>
      <c r="B71" s="16">
        <v>35</v>
      </c>
      <c r="C71">
        <f t="shared" si="0"/>
        <v>35</v>
      </c>
      <c r="D71" s="17" t="str">
        <f>IF(AND($C$5&lt;=B71, B71&lt;=$C$17), B71-$C$5, "")</f>
        <v/>
      </c>
      <c r="E71" s="17" t="str">
        <f t="shared" si="1"/>
        <v/>
      </c>
      <c r="F71" s="26">
        <f t="shared" si="2"/>
        <v>-34</v>
      </c>
      <c r="G71" s="18">
        <f t="shared" si="3"/>
        <v>35</v>
      </c>
      <c r="H71" s="11">
        <f t="shared" si="4"/>
        <v>0</v>
      </c>
      <c r="I71" s="10">
        <f t="shared" si="5"/>
        <v>0</v>
      </c>
      <c r="J71" s="11">
        <f>IF(B71&gt;=$C$5,($C$17-$C$5)-C71, "")</f>
        <v>-35</v>
      </c>
      <c r="K71" s="11">
        <f>IF(B71&gt;=$C$5,J71*$C$9*$C$11,"")</f>
        <v>0</v>
      </c>
      <c r="L71" s="11">
        <f t="shared" ref="L71:L134" si="20">IF(K71&gt;0,K71,0)</f>
        <v>0</v>
      </c>
      <c r="M71" s="11">
        <f>IF(B71&gt;=$C$5, (18-$C$16)-C71, "")</f>
        <v>-17</v>
      </c>
      <c r="N71" s="11">
        <f>IF(B71&gt;=$C$5,4*$C$15*$C$14,"")</f>
        <v>0</v>
      </c>
      <c r="O71" s="11">
        <f t="shared" si="7"/>
        <v>0</v>
      </c>
      <c r="P71" s="5">
        <f>IF(B71&gt;=$C$5,$C$13-C71,"")</f>
        <v>-34</v>
      </c>
      <c r="Q71" s="5">
        <f>IF(B71&gt;=$C$5,$C$12/$C$13*P71,"")</f>
        <v>0</v>
      </c>
      <c r="R71" s="5">
        <f t="shared" ref="R71:R134" si="21">IF(Q71&gt;=0,Q71,0)</f>
        <v>0</v>
      </c>
      <c r="S71" s="43">
        <f t="shared" si="15"/>
        <v>0</v>
      </c>
      <c r="T71" s="5">
        <f>IF(AND($C$5&lt;=B71,B71&lt;= $C$17), FV($C$23/12,12*C71,$C$32,$C$20,0)*-1,0)</f>
        <v>0</v>
      </c>
      <c r="V71" s="5">
        <f t="shared" si="19"/>
        <v>0</v>
      </c>
      <c r="W71" s="5">
        <f t="shared" si="9"/>
        <v>0</v>
      </c>
      <c r="X71" s="5" t="e">
        <f t="shared" si="10"/>
        <v>#VALUE!</v>
      </c>
      <c r="Z71" s="5">
        <f t="shared" si="11"/>
        <v>0</v>
      </c>
      <c r="AA71" s="70" t="str">
        <f t="shared" si="16"/>
        <v/>
      </c>
      <c r="AB71" s="45">
        <v>0</v>
      </c>
      <c r="AC71" s="32">
        <f>IF(AND($C$5&lt;=B71, B71&lt;=$C$17), FV($C$22/12,12*D71,$C$21,$C$20,0)*-1,0)</f>
        <v>0</v>
      </c>
      <c r="AE71" s="5">
        <f t="shared" si="12"/>
        <v>0</v>
      </c>
      <c r="AF71" s="5">
        <f t="shared" si="13"/>
        <v>0</v>
      </c>
      <c r="AG71" s="5">
        <f t="shared" si="14"/>
        <v>0</v>
      </c>
      <c r="AI71" s="5">
        <f t="shared" si="17"/>
        <v>0</v>
      </c>
      <c r="AJ71" s="71" t="str">
        <f t="shared" si="18"/>
        <v/>
      </c>
      <c r="AK71" s="65">
        <v>0</v>
      </c>
      <c r="AL71" s="66"/>
    </row>
    <row r="72" spans="1:38" s="5" customFormat="1" x14ac:dyDescent="0.35">
      <c r="A72"/>
      <c r="B72" s="16">
        <v>36</v>
      </c>
      <c r="C72">
        <f t="shared" si="0"/>
        <v>36</v>
      </c>
      <c r="D72" s="17" t="str">
        <f>IF(AND($C$5&lt;=B72, B72&lt;=$C$17), B72-$C$5, "")</f>
        <v/>
      </c>
      <c r="E72" s="17" t="str">
        <f t="shared" si="1"/>
        <v/>
      </c>
      <c r="F72" s="26">
        <f t="shared" si="2"/>
        <v>-35</v>
      </c>
      <c r="G72" s="18">
        <f t="shared" si="3"/>
        <v>36</v>
      </c>
      <c r="H72" s="11">
        <f t="shared" si="4"/>
        <v>0</v>
      </c>
      <c r="I72" s="10">
        <f t="shared" si="5"/>
        <v>0</v>
      </c>
      <c r="J72" s="11">
        <f>IF(B72&gt;=$C$5,($C$17-$C$5)-C72, "")</f>
        <v>-36</v>
      </c>
      <c r="K72" s="11">
        <f>IF(B72&gt;=$C$5,J72*$C$9*$C$11,"")</f>
        <v>0</v>
      </c>
      <c r="L72" s="11">
        <f t="shared" si="20"/>
        <v>0</v>
      </c>
      <c r="M72" s="11">
        <f>IF(B72&gt;=$C$5, (18-$C$16)-C72, "")</f>
        <v>-18</v>
      </c>
      <c r="N72" s="11">
        <f>IF(B72&gt;=$C$5,4*$C$15*$C$14,"")</f>
        <v>0</v>
      </c>
      <c r="O72" s="11">
        <f t="shared" si="7"/>
        <v>0</v>
      </c>
      <c r="P72" s="5">
        <f>IF(B72&gt;=$C$5,$C$13-C72,"")</f>
        <v>-35</v>
      </c>
      <c r="Q72" s="5">
        <f>IF(B72&gt;=$C$5,$C$12/$C$13*P72,"")</f>
        <v>0</v>
      </c>
      <c r="R72" s="5">
        <f t="shared" si="21"/>
        <v>0</v>
      </c>
      <c r="S72" s="43">
        <f t="shared" si="15"/>
        <v>0</v>
      </c>
      <c r="T72" s="5">
        <f>IF(AND($C$5&lt;=B72,B72&lt;= $C$17), FV($C$23/12,12*C72,$C$32,$C$20,0)*-1,0)</f>
        <v>0</v>
      </c>
      <c r="V72" s="5">
        <f t="shared" si="19"/>
        <v>0</v>
      </c>
      <c r="W72" s="5">
        <f t="shared" si="9"/>
        <v>0</v>
      </c>
      <c r="X72" s="5" t="e">
        <f t="shared" si="10"/>
        <v>#VALUE!</v>
      </c>
      <c r="Z72" s="5">
        <f t="shared" si="11"/>
        <v>0</v>
      </c>
      <c r="AA72" s="70" t="str">
        <f t="shared" si="16"/>
        <v/>
      </c>
      <c r="AB72" s="45">
        <v>0</v>
      </c>
      <c r="AC72" s="32">
        <f>IF(AND($C$5&lt;=B72, B72&lt;=$C$17), FV($C$22/12,12*D72,$C$21,$C$20,0)*-1,0)</f>
        <v>0</v>
      </c>
      <c r="AE72" s="5">
        <f t="shared" si="12"/>
        <v>0</v>
      </c>
      <c r="AF72" s="5">
        <f t="shared" si="13"/>
        <v>0</v>
      </c>
      <c r="AG72" s="5">
        <f t="shared" si="14"/>
        <v>0</v>
      </c>
      <c r="AI72" s="5">
        <f t="shared" si="17"/>
        <v>0</v>
      </c>
      <c r="AJ72" s="71" t="str">
        <f t="shared" si="18"/>
        <v/>
      </c>
      <c r="AK72" s="65">
        <v>0</v>
      </c>
      <c r="AL72" s="66"/>
    </row>
    <row r="73" spans="1:38" s="5" customFormat="1" x14ac:dyDescent="0.35">
      <c r="A73"/>
      <c r="B73" s="16">
        <v>37</v>
      </c>
      <c r="C73">
        <f t="shared" si="0"/>
        <v>37</v>
      </c>
      <c r="D73" s="17" t="str">
        <f>IF(AND($C$5&lt;=B73, B73&lt;=$C$17), B73-$C$5, "")</f>
        <v/>
      </c>
      <c r="E73" s="17" t="str">
        <f t="shared" si="1"/>
        <v/>
      </c>
      <c r="F73" s="26">
        <f t="shared" si="2"/>
        <v>-36</v>
      </c>
      <c r="G73" s="18">
        <f t="shared" si="3"/>
        <v>37</v>
      </c>
      <c r="H73" s="11">
        <f t="shared" si="4"/>
        <v>0</v>
      </c>
      <c r="I73" s="10">
        <f t="shared" si="5"/>
        <v>0</v>
      </c>
      <c r="J73" s="11">
        <f>IF(B73&gt;=$C$5,($C$17-$C$5)-C73, "")</f>
        <v>-37</v>
      </c>
      <c r="K73" s="11">
        <f>IF(B73&gt;=$C$5,J73*$C$9*$C$11,"")</f>
        <v>0</v>
      </c>
      <c r="L73" s="11">
        <f t="shared" si="20"/>
        <v>0</v>
      </c>
      <c r="M73" s="11">
        <f>IF(B73&gt;=$C$5, (18-$C$16)-C73, "")</f>
        <v>-19</v>
      </c>
      <c r="N73" s="11">
        <f>IF(B73&gt;=$C$5,4*$C$15*$C$14,"")</f>
        <v>0</v>
      </c>
      <c r="O73" s="11">
        <f t="shared" si="7"/>
        <v>0</v>
      </c>
      <c r="P73" s="5">
        <f>IF(B73&gt;=$C$5,$C$13-C73,"")</f>
        <v>-36</v>
      </c>
      <c r="Q73" s="5">
        <f>IF(B73&gt;=$C$5,$C$12/$C$13*P73,"")</f>
        <v>0</v>
      </c>
      <c r="R73" s="5">
        <f t="shared" si="21"/>
        <v>0</v>
      </c>
      <c r="S73" s="43">
        <f t="shared" si="15"/>
        <v>0</v>
      </c>
      <c r="T73" s="5">
        <f>IF(AND($C$5&lt;=B73,B73&lt;= $C$17), FV($C$23/12,12*C73,$C$32,$C$20,0)*-1,0)</f>
        <v>0</v>
      </c>
      <c r="V73" s="5">
        <f t="shared" si="19"/>
        <v>0</v>
      </c>
      <c r="W73" s="5">
        <f t="shared" si="9"/>
        <v>0</v>
      </c>
      <c r="X73" s="5" t="e">
        <f t="shared" si="10"/>
        <v>#VALUE!</v>
      </c>
      <c r="Z73" s="5">
        <f t="shared" si="11"/>
        <v>0</v>
      </c>
      <c r="AA73" s="70" t="str">
        <f t="shared" si="16"/>
        <v/>
      </c>
      <c r="AB73" s="45">
        <v>0</v>
      </c>
      <c r="AC73" s="32">
        <f>IF(AND($C$5&lt;=B73, B73&lt;=$C$17), FV($C$22/12,12*D73,$C$21,$C$20,0)*-1,0)</f>
        <v>0</v>
      </c>
      <c r="AE73" s="5">
        <f t="shared" si="12"/>
        <v>0</v>
      </c>
      <c r="AF73" s="5">
        <f t="shared" si="13"/>
        <v>0</v>
      </c>
      <c r="AG73" s="5">
        <f t="shared" si="14"/>
        <v>0</v>
      </c>
      <c r="AI73" s="5">
        <f t="shared" si="17"/>
        <v>0</v>
      </c>
      <c r="AJ73" s="71" t="str">
        <f t="shared" si="18"/>
        <v/>
      </c>
      <c r="AK73" s="65">
        <v>0</v>
      </c>
      <c r="AL73" s="66"/>
    </row>
    <row r="74" spans="1:38" s="5" customFormat="1" x14ac:dyDescent="0.35">
      <c r="A74"/>
      <c r="B74" s="16">
        <v>38</v>
      </c>
      <c r="C74">
        <f t="shared" si="0"/>
        <v>38</v>
      </c>
      <c r="D74" s="17" t="str">
        <f>IF(AND($C$5&lt;=B74, B74&lt;=$C$17), B74-$C$5, "")</f>
        <v/>
      </c>
      <c r="E74" s="17" t="str">
        <f t="shared" si="1"/>
        <v/>
      </c>
      <c r="F74" s="26">
        <f t="shared" si="2"/>
        <v>-37</v>
      </c>
      <c r="G74" s="18">
        <f t="shared" si="3"/>
        <v>38</v>
      </c>
      <c r="H74" s="11">
        <f t="shared" si="4"/>
        <v>0</v>
      </c>
      <c r="I74" s="10">
        <f>IF(H74&gt;0,H74,0)</f>
        <v>0</v>
      </c>
      <c r="J74" s="11">
        <f>IF(B74&gt;=$C$5,($C$17-$C$5)-C74, "")</f>
        <v>-38</v>
      </c>
      <c r="K74" s="11">
        <f>IF(B74&gt;=$C$5,J74*$C$9*$C$11,"")</f>
        <v>0</v>
      </c>
      <c r="L74" s="11">
        <f t="shared" si="20"/>
        <v>0</v>
      </c>
      <c r="M74" s="11">
        <f>IF(B74&gt;=$C$5, (18-$C$16)-C74, "")</f>
        <v>-20</v>
      </c>
      <c r="N74" s="11">
        <f>IF(B74&gt;=$C$5,4*$C$15*$C$14,"")</f>
        <v>0</v>
      </c>
      <c r="O74" s="11">
        <f t="shared" si="7"/>
        <v>0</v>
      </c>
      <c r="P74" s="5">
        <f>IF(B74&gt;=$C$5,$C$13-C74,"")</f>
        <v>-37</v>
      </c>
      <c r="Q74" s="5">
        <f>IF(B74&gt;=$C$5,$C$12/$C$13*P74,"")</f>
        <v>0</v>
      </c>
      <c r="R74" s="5">
        <f t="shared" si="21"/>
        <v>0</v>
      </c>
      <c r="S74" s="43">
        <f t="shared" si="15"/>
        <v>0</v>
      </c>
      <c r="T74" s="5">
        <f>IF(AND($C$5&lt;=B74,B74&lt;= $C$17), FV($C$23/12,12*C74,$C$32,$C$20,0)*-1,0)</f>
        <v>0</v>
      </c>
      <c r="V74" s="5">
        <f t="shared" si="19"/>
        <v>0</v>
      </c>
      <c r="W74" s="5">
        <f t="shared" si="9"/>
        <v>0</v>
      </c>
      <c r="X74" s="5" t="e">
        <f t="shared" si="10"/>
        <v>#VALUE!</v>
      </c>
      <c r="Z74" s="5">
        <f t="shared" si="11"/>
        <v>0</v>
      </c>
      <c r="AA74" s="70" t="str">
        <f t="shared" si="16"/>
        <v/>
      </c>
      <c r="AB74" s="45">
        <v>0</v>
      </c>
      <c r="AC74" s="32">
        <f>IF(AND($C$5&lt;=B74, B74&lt;=$C$17), FV($C$22/12,12*D74,$C$21,$C$20,0)*-1,0)</f>
        <v>0</v>
      </c>
      <c r="AE74" s="5">
        <f t="shared" si="12"/>
        <v>0</v>
      </c>
      <c r="AF74" s="5">
        <f t="shared" si="13"/>
        <v>0</v>
      </c>
      <c r="AG74" s="5">
        <f t="shared" si="14"/>
        <v>0</v>
      </c>
      <c r="AI74" s="5">
        <f t="shared" si="17"/>
        <v>0</v>
      </c>
      <c r="AJ74" s="71" t="str">
        <f t="shared" si="18"/>
        <v/>
      </c>
      <c r="AK74" s="65">
        <v>0</v>
      </c>
      <c r="AL74" s="66"/>
    </row>
    <row r="75" spans="1:38" s="5" customFormat="1" x14ac:dyDescent="0.35">
      <c r="A75"/>
      <c r="B75" s="16">
        <v>39</v>
      </c>
      <c r="C75">
        <f t="shared" si="0"/>
        <v>39</v>
      </c>
      <c r="D75" s="17" t="str">
        <f>IF(AND($C$5&lt;=B75, B75&lt;=$C$17), B75-$C$5, "")</f>
        <v/>
      </c>
      <c r="E75" s="17" t="str">
        <f t="shared" si="1"/>
        <v/>
      </c>
      <c r="F75" s="26">
        <f t="shared" si="2"/>
        <v>-38</v>
      </c>
      <c r="G75" s="18">
        <f t="shared" si="3"/>
        <v>39</v>
      </c>
      <c r="H75" s="11">
        <f t="shared" si="4"/>
        <v>0</v>
      </c>
      <c r="I75" s="10">
        <f t="shared" si="5"/>
        <v>0</v>
      </c>
      <c r="J75" s="11">
        <f>IF(B75&gt;=$C$5,($C$17-$C$5)-C75, "")</f>
        <v>-39</v>
      </c>
      <c r="K75" s="11">
        <f>IF(B75&gt;=$C$5,J75*$C$9*$C$11,"")</f>
        <v>0</v>
      </c>
      <c r="L75" s="11">
        <f t="shared" si="20"/>
        <v>0</v>
      </c>
      <c r="M75" s="11">
        <f>IF(B75&gt;=$C$5, (18-$C$16)-C75, "")</f>
        <v>-21</v>
      </c>
      <c r="N75" s="11">
        <f>IF(B75&gt;=$C$5,4*$C$15*$C$14,"")</f>
        <v>0</v>
      </c>
      <c r="O75" s="11">
        <f t="shared" si="7"/>
        <v>0</v>
      </c>
      <c r="P75" s="5">
        <f>IF(B75&gt;=$C$5,$C$13-C75,"")</f>
        <v>-38</v>
      </c>
      <c r="Q75" s="5">
        <f>IF(B75&gt;=$C$5,$C$12/$C$13*P75,"")</f>
        <v>0</v>
      </c>
      <c r="R75" s="5">
        <f t="shared" si="21"/>
        <v>0</v>
      </c>
      <c r="S75" s="43">
        <f t="shared" si="15"/>
        <v>0</v>
      </c>
      <c r="T75" s="5">
        <f>IF(AND($C$5&lt;=B75,B75&lt;= $C$17), FV($C$23/12,12*C75,$C$32,$C$20,0)*-1,0)</f>
        <v>0</v>
      </c>
      <c r="V75" s="5">
        <f t="shared" si="19"/>
        <v>0</v>
      </c>
      <c r="W75" s="5">
        <f t="shared" si="9"/>
        <v>0</v>
      </c>
      <c r="X75" s="5" t="e">
        <f t="shared" si="10"/>
        <v>#VALUE!</v>
      </c>
      <c r="Z75" s="5">
        <f t="shared" si="11"/>
        <v>0</v>
      </c>
      <c r="AA75" s="70" t="str">
        <f t="shared" si="16"/>
        <v/>
      </c>
      <c r="AB75" s="45">
        <v>0</v>
      </c>
      <c r="AC75" s="32">
        <f>IF(AND($C$5&lt;=B75, B75&lt;=$C$17), FV($C$22/12,12*D75,$C$21,$C$20,0)*-1,0)</f>
        <v>0</v>
      </c>
      <c r="AE75" s="5">
        <f t="shared" si="12"/>
        <v>0</v>
      </c>
      <c r="AF75" s="5">
        <f t="shared" si="13"/>
        <v>0</v>
      </c>
      <c r="AG75" s="5">
        <f t="shared" si="14"/>
        <v>0</v>
      </c>
      <c r="AI75" s="5">
        <f t="shared" si="17"/>
        <v>0</v>
      </c>
      <c r="AJ75" s="71" t="str">
        <f t="shared" si="18"/>
        <v/>
      </c>
      <c r="AK75" s="65">
        <v>0</v>
      </c>
      <c r="AL75" s="66"/>
    </row>
    <row r="76" spans="1:38" s="5" customFormat="1" x14ac:dyDescent="0.35">
      <c r="A76"/>
      <c r="B76" s="16">
        <v>40</v>
      </c>
      <c r="C76">
        <f t="shared" si="0"/>
        <v>40</v>
      </c>
      <c r="D76" s="17" t="str">
        <f>IF(AND($C$5&lt;=B76, B76&lt;=$C$17), B76-$C$5, "")</f>
        <v/>
      </c>
      <c r="E76" s="17" t="str">
        <f t="shared" si="1"/>
        <v/>
      </c>
      <c r="F76" s="26">
        <f t="shared" si="2"/>
        <v>-39</v>
      </c>
      <c r="G76" s="18">
        <f t="shared" si="3"/>
        <v>40</v>
      </c>
      <c r="H76" s="11">
        <f t="shared" si="4"/>
        <v>0</v>
      </c>
      <c r="I76" s="10">
        <f t="shared" si="5"/>
        <v>0</v>
      </c>
      <c r="J76" s="11">
        <f>IF(B76&gt;=$C$5,($C$17-$C$5)-C76, "")</f>
        <v>-40</v>
      </c>
      <c r="K76" s="11">
        <f>IF(B76&gt;=$C$5,J76*$C$9*$C$11,"")</f>
        <v>0</v>
      </c>
      <c r="L76" s="11">
        <f t="shared" si="20"/>
        <v>0</v>
      </c>
      <c r="M76" s="11">
        <f>IF(B76&gt;=$C$5, (18-$C$16)-C76, "")</f>
        <v>-22</v>
      </c>
      <c r="N76" s="11">
        <f>IF(B76&gt;=$C$5,4*$C$15*$C$14,"")</f>
        <v>0</v>
      </c>
      <c r="O76" s="11">
        <f t="shared" si="7"/>
        <v>0</v>
      </c>
      <c r="P76" s="5">
        <f>IF(B76&gt;=$C$5,$C$13-C76,"")</f>
        <v>-39</v>
      </c>
      <c r="Q76" s="5">
        <f>IF(B76&gt;=$C$5,$C$12/$C$13*P76,"")</f>
        <v>0</v>
      </c>
      <c r="R76" s="5">
        <f t="shared" si="21"/>
        <v>0</v>
      </c>
      <c r="S76" s="43">
        <f t="shared" si="15"/>
        <v>0</v>
      </c>
      <c r="T76" s="5">
        <f>IF(AND($C$5&lt;=B76,B76&lt;= $C$17), FV($C$23/12,12*C76,$C$32,$C$20,0)*-1,0)</f>
        <v>0</v>
      </c>
      <c r="V76" s="5">
        <f t="shared" si="19"/>
        <v>0</v>
      </c>
      <c r="W76" s="5">
        <f t="shared" si="9"/>
        <v>0</v>
      </c>
      <c r="X76" s="5" t="e">
        <f t="shared" si="10"/>
        <v>#VALUE!</v>
      </c>
      <c r="Z76" s="5">
        <f t="shared" si="11"/>
        <v>0</v>
      </c>
      <c r="AA76" s="70" t="str">
        <f t="shared" si="16"/>
        <v/>
      </c>
      <c r="AB76" s="45">
        <v>0</v>
      </c>
      <c r="AC76" s="32">
        <f>IF(AND($C$5&lt;=B76, B76&lt;=$C$17), FV($C$22/12,12*D76,$C$21,$C$20,0)*-1,0)</f>
        <v>0</v>
      </c>
      <c r="AE76" s="5">
        <f t="shared" si="12"/>
        <v>0</v>
      </c>
      <c r="AF76" s="5">
        <f t="shared" si="13"/>
        <v>0</v>
      </c>
      <c r="AG76" s="5">
        <f t="shared" si="14"/>
        <v>0</v>
      </c>
      <c r="AI76" s="5">
        <f t="shared" si="17"/>
        <v>0</v>
      </c>
      <c r="AJ76" s="71" t="str">
        <f t="shared" si="18"/>
        <v/>
      </c>
      <c r="AK76" s="65">
        <v>0</v>
      </c>
      <c r="AL76" s="66"/>
    </row>
    <row r="77" spans="1:38" s="5" customFormat="1" x14ac:dyDescent="0.35">
      <c r="A77"/>
      <c r="B77" s="16">
        <v>41</v>
      </c>
      <c r="C77">
        <f t="shared" si="0"/>
        <v>41</v>
      </c>
      <c r="D77" s="17" t="str">
        <f>IF(AND($C$5&lt;=B77, B77&lt;=$C$17), B77-$C$5, "")</f>
        <v/>
      </c>
      <c r="E77" s="17" t="str">
        <f t="shared" si="1"/>
        <v/>
      </c>
      <c r="F77" s="26">
        <f t="shared" si="2"/>
        <v>-40</v>
      </c>
      <c r="G77" s="18">
        <f t="shared" si="3"/>
        <v>41</v>
      </c>
      <c r="H77" s="11">
        <f t="shared" si="4"/>
        <v>0</v>
      </c>
      <c r="I77" s="10">
        <f t="shared" si="5"/>
        <v>0</v>
      </c>
      <c r="J77" s="11">
        <f>IF(B77&gt;=$C$5,($C$17-$C$5)-C77, "")</f>
        <v>-41</v>
      </c>
      <c r="K77" s="11">
        <f>IF(B77&gt;=$C$5,J77*$C$9*$C$11,"")</f>
        <v>0</v>
      </c>
      <c r="L77" s="11">
        <f t="shared" si="20"/>
        <v>0</v>
      </c>
      <c r="M77" s="11">
        <f>IF(B77&gt;=$C$5, (18-$C$16)-C77, "")</f>
        <v>-23</v>
      </c>
      <c r="N77" s="11">
        <f>IF(B77&gt;=$C$5,4*$C$15*$C$14,"")</f>
        <v>0</v>
      </c>
      <c r="O77" s="11">
        <f t="shared" si="7"/>
        <v>0</v>
      </c>
      <c r="P77" s="5">
        <f>IF(B77&gt;=$C$5,$C$13-C77,"")</f>
        <v>-40</v>
      </c>
      <c r="Q77" s="5">
        <f>IF(B77&gt;=$C$5,$C$12/$C$13*P77,"")</f>
        <v>0</v>
      </c>
      <c r="R77" s="5">
        <f t="shared" si="21"/>
        <v>0</v>
      </c>
      <c r="S77" s="43">
        <f t="shared" si="15"/>
        <v>0</v>
      </c>
      <c r="T77" s="5">
        <f>IF(AND($C$5&lt;=B77,B77&lt;= $C$17), FV($C$23/12,12*C77,$C$32,$C$20,0)*-1,0)</f>
        <v>0</v>
      </c>
      <c r="V77" s="5">
        <f t="shared" si="19"/>
        <v>0</v>
      </c>
      <c r="W77" s="5">
        <f t="shared" si="9"/>
        <v>0</v>
      </c>
      <c r="X77" s="5" t="e">
        <f t="shared" si="10"/>
        <v>#VALUE!</v>
      </c>
      <c r="Z77" s="5">
        <f t="shared" si="11"/>
        <v>0</v>
      </c>
      <c r="AA77" s="70" t="str">
        <f t="shared" si="16"/>
        <v/>
      </c>
      <c r="AB77" s="45">
        <v>0</v>
      </c>
      <c r="AC77" s="32">
        <f>IF(AND($C$5&lt;=B77, B77&lt;=$C$17), FV($C$22/12,12*D77,$C$21,$C$20,0)*-1,0)</f>
        <v>0</v>
      </c>
      <c r="AE77" s="5">
        <f t="shared" si="12"/>
        <v>0</v>
      </c>
      <c r="AF77" s="5">
        <f t="shared" si="13"/>
        <v>0</v>
      </c>
      <c r="AG77" s="5">
        <f t="shared" si="14"/>
        <v>0</v>
      </c>
      <c r="AI77" s="5">
        <f t="shared" si="17"/>
        <v>0</v>
      </c>
      <c r="AJ77" s="71" t="str">
        <f t="shared" si="18"/>
        <v/>
      </c>
      <c r="AK77" s="65">
        <v>0</v>
      </c>
      <c r="AL77" s="66"/>
    </row>
    <row r="78" spans="1:38" s="5" customFormat="1" x14ac:dyDescent="0.35">
      <c r="A78"/>
      <c r="B78" s="16">
        <v>42</v>
      </c>
      <c r="C78">
        <f t="shared" si="0"/>
        <v>42</v>
      </c>
      <c r="D78" s="17" t="str">
        <f>IF(AND($C$5&lt;=B78, B78&lt;=$C$17), B78-$C$5, "")</f>
        <v/>
      </c>
      <c r="E78" s="17" t="str">
        <f t="shared" si="1"/>
        <v/>
      </c>
      <c r="F78" s="26">
        <f t="shared" si="2"/>
        <v>-41</v>
      </c>
      <c r="G78" s="18">
        <f t="shared" si="3"/>
        <v>42</v>
      </c>
      <c r="H78" s="11">
        <f t="shared" si="4"/>
        <v>0</v>
      </c>
      <c r="I78" s="10">
        <f t="shared" si="5"/>
        <v>0</v>
      </c>
      <c r="J78" s="11">
        <f>IF(B78&gt;=$C$5,($C$17-$C$5)-C78, "")</f>
        <v>-42</v>
      </c>
      <c r="K78" s="11">
        <f>IF(B78&gt;=$C$5,J78*$C$9*$C$11,"")</f>
        <v>0</v>
      </c>
      <c r="L78" s="11">
        <f t="shared" si="20"/>
        <v>0</v>
      </c>
      <c r="M78" s="11">
        <f>IF(B78&gt;=$C$5, (18-$C$16)-C78, "")</f>
        <v>-24</v>
      </c>
      <c r="N78" s="11">
        <f>IF(B78&gt;=$C$5,4*$C$15*$C$14,"")</f>
        <v>0</v>
      </c>
      <c r="O78" s="11">
        <f t="shared" si="7"/>
        <v>0</v>
      </c>
      <c r="P78" s="5">
        <f>IF(B78&gt;=$C$5,$C$13-C78,"")</f>
        <v>-41</v>
      </c>
      <c r="Q78" s="5">
        <f>IF(B78&gt;=$C$5,$C$12/$C$13*P78,"")</f>
        <v>0</v>
      </c>
      <c r="R78" s="5">
        <f t="shared" si="21"/>
        <v>0</v>
      </c>
      <c r="S78" s="43">
        <f t="shared" si="15"/>
        <v>0</v>
      </c>
      <c r="T78" s="5">
        <f>IF(AND($C$5&lt;=B78,B78&lt;= $C$17), FV($C$23/12,12*C78,$C$32,$C$20,0)*-1,0)</f>
        <v>0</v>
      </c>
      <c r="V78" s="5">
        <f t="shared" si="19"/>
        <v>0</v>
      </c>
      <c r="W78" s="5">
        <f t="shared" si="9"/>
        <v>0</v>
      </c>
      <c r="X78" s="5" t="e">
        <f t="shared" si="10"/>
        <v>#VALUE!</v>
      </c>
      <c r="Z78" s="5">
        <f t="shared" si="11"/>
        <v>0</v>
      </c>
      <c r="AA78" s="70" t="str">
        <f t="shared" si="16"/>
        <v/>
      </c>
      <c r="AB78" s="45">
        <v>0</v>
      </c>
      <c r="AC78" s="32">
        <f>IF(AND($C$5&lt;=B78, B78&lt;=$C$17), FV($C$22/12,12*D78,$C$21,$C$20,0)*-1,0)</f>
        <v>0</v>
      </c>
      <c r="AE78" s="5">
        <f t="shared" si="12"/>
        <v>0</v>
      </c>
      <c r="AF78" s="5">
        <f t="shared" si="13"/>
        <v>0</v>
      </c>
      <c r="AG78" s="5">
        <f t="shared" si="14"/>
        <v>0</v>
      </c>
      <c r="AI78" s="5">
        <f t="shared" si="17"/>
        <v>0</v>
      </c>
      <c r="AJ78" s="71" t="str">
        <f t="shared" si="18"/>
        <v/>
      </c>
      <c r="AK78" s="65">
        <v>0</v>
      </c>
      <c r="AL78" s="66"/>
    </row>
    <row r="79" spans="1:38" s="5" customFormat="1" x14ac:dyDescent="0.35">
      <c r="A79"/>
      <c r="B79" s="16">
        <v>43</v>
      </c>
      <c r="C79">
        <f t="shared" si="0"/>
        <v>43</v>
      </c>
      <c r="D79" s="17" t="str">
        <f>IF(AND($C$5&lt;=B79, B79&lt;=$C$17), B79-$C$5, "")</f>
        <v/>
      </c>
      <c r="E79" s="17" t="str">
        <f t="shared" si="1"/>
        <v/>
      </c>
      <c r="F79" s="26">
        <f t="shared" si="2"/>
        <v>-42</v>
      </c>
      <c r="G79" s="18">
        <f t="shared" si="3"/>
        <v>43</v>
      </c>
      <c r="H79" s="11">
        <f t="shared" si="4"/>
        <v>0</v>
      </c>
      <c r="I79" s="10">
        <f t="shared" si="5"/>
        <v>0</v>
      </c>
      <c r="J79" s="11">
        <f>IF(B79&gt;=$C$5,($C$17-$C$5)-C79, "")</f>
        <v>-43</v>
      </c>
      <c r="K79" s="11">
        <f>IF(B79&gt;=$C$5,J79*$C$9*$C$11,"")</f>
        <v>0</v>
      </c>
      <c r="L79" s="11">
        <f t="shared" si="20"/>
        <v>0</v>
      </c>
      <c r="M79" s="11">
        <f>IF(B79&gt;=$C$5, (18-$C$16)-C79, "")</f>
        <v>-25</v>
      </c>
      <c r="N79" s="11">
        <f>IF(B79&gt;=$C$5,4*$C$15*$C$14,"")</f>
        <v>0</v>
      </c>
      <c r="O79" s="11">
        <f t="shared" si="7"/>
        <v>0</v>
      </c>
      <c r="P79" s="5">
        <f>IF(B79&gt;=$C$5,$C$13-C79,"")</f>
        <v>-42</v>
      </c>
      <c r="Q79" s="5">
        <f>IF(B79&gt;=$C$5,$C$12/$C$13*P79,"")</f>
        <v>0</v>
      </c>
      <c r="R79" s="5">
        <f t="shared" si="21"/>
        <v>0</v>
      </c>
      <c r="S79" s="43">
        <f t="shared" si="15"/>
        <v>0</v>
      </c>
      <c r="T79" s="5">
        <f>IF(AND($C$5&lt;=B79,B79&lt;= $C$17), FV($C$23/12,12*C79,$C$32,$C$20,0)*-1,0)</f>
        <v>0</v>
      </c>
      <c r="V79" s="5">
        <f t="shared" si="19"/>
        <v>0</v>
      </c>
      <c r="W79" s="5">
        <f t="shared" si="9"/>
        <v>0</v>
      </c>
      <c r="X79" s="5" t="e">
        <f t="shared" si="10"/>
        <v>#VALUE!</v>
      </c>
      <c r="Z79" s="5">
        <f t="shared" si="11"/>
        <v>0</v>
      </c>
      <c r="AA79" s="70" t="str">
        <f t="shared" si="16"/>
        <v/>
      </c>
      <c r="AB79" s="45">
        <v>0</v>
      </c>
      <c r="AC79" s="32">
        <f>IF(AND($C$5&lt;=B79, B79&lt;=$C$17), FV($C$22/12,12*D79,$C$21,$C$20,0)*-1,0)</f>
        <v>0</v>
      </c>
      <c r="AE79" s="5">
        <f t="shared" si="12"/>
        <v>0</v>
      </c>
      <c r="AF79" s="5">
        <f t="shared" si="13"/>
        <v>0</v>
      </c>
      <c r="AG79" s="5">
        <f t="shared" si="14"/>
        <v>0</v>
      </c>
      <c r="AI79" s="5">
        <f t="shared" si="17"/>
        <v>0</v>
      </c>
      <c r="AJ79" s="71" t="str">
        <f t="shared" si="18"/>
        <v/>
      </c>
      <c r="AK79" s="65">
        <v>0</v>
      </c>
      <c r="AL79" s="66"/>
    </row>
    <row r="80" spans="1:38" s="5" customFormat="1" x14ac:dyDescent="0.35">
      <c r="A80"/>
      <c r="B80" s="16">
        <v>44</v>
      </c>
      <c r="C80">
        <f t="shared" si="0"/>
        <v>44</v>
      </c>
      <c r="D80" s="17" t="str">
        <f>IF(AND($C$5&lt;=B80, B80&lt;=$C$17), B80-$C$5, "")</f>
        <v/>
      </c>
      <c r="E80" s="17" t="str">
        <f t="shared" si="1"/>
        <v/>
      </c>
      <c r="F80" s="26">
        <f t="shared" si="2"/>
        <v>-43</v>
      </c>
      <c r="G80" s="18">
        <f t="shared" si="3"/>
        <v>44</v>
      </c>
      <c r="H80" s="11">
        <f t="shared" si="4"/>
        <v>0</v>
      </c>
      <c r="I80" s="10">
        <f t="shared" si="5"/>
        <v>0</v>
      </c>
      <c r="J80" s="11">
        <f>IF(B80&gt;=$C$5,($C$17-$C$5)-C80, "")</f>
        <v>-44</v>
      </c>
      <c r="K80" s="11">
        <f>IF(B80&gt;=$C$5,J80*$C$9*$C$11,"")</f>
        <v>0</v>
      </c>
      <c r="L80" s="11">
        <f t="shared" si="20"/>
        <v>0</v>
      </c>
      <c r="M80" s="11">
        <f>IF(B80&gt;=$C$5, (18-$C$16)-C80, "")</f>
        <v>-26</v>
      </c>
      <c r="N80" s="11">
        <f>IF(B80&gt;=$C$5,4*$C$15*$C$14,"")</f>
        <v>0</v>
      </c>
      <c r="O80" s="11">
        <f t="shared" si="7"/>
        <v>0</v>
      </c>
      <c r="P80" s="5">
        <f>IF(B80&gt;=$C$5,$C$13-C80,"")</f>
        <v>-43</v>
      </c>
      <c r="Q80" s="5">
        <f>IF(B80&gt;=$C$5,$C$12/$C$13*P80,"")</f>
        <v>0</v>
      </c>
      <c r="R80" s="5">
        <f t="shared" si="21"/>
        <v>0</v>
      </c>
      <c r="S80" s="43">
        <f t="shared" si="15"/>
        <v>0</v>
      </c>
      <c r="T80" s="5">
        <f>IF(AND($C$5&lt;=B80,B80&lt;= $C$17), FV($C$23/12,12*C80,$C$32,$C$20,0)*-1,0)</f>
        <v>0</v>
      </c>
      <c r="U80" s="25" t="s">
        <v>69</v>
      </c>
      <c r="V80" s="5">
        <f t="shared" si="19"/>
        <v>0</v>
      </c>
      <c r="W80" s="5">
        <f t="shared" si="9"/>
        <v>0</v>
      </c>
      <c r="X80" s="5" t="e">
        <f t="shared" si="10"/>
        <v>#VALUE!</v>
      </c>
      <c r="Z80" s="5">
        <f t="shared" si="11"/>
        <v>0</v>
      </c>
      <c r="AA80" s="70" t="str">
        <f t="shared" si="16"/>
        <v/>
      </c>
      <c r="AB80" s="45">
        <v>0</v>
      </c>
      <c r="AC80" s="32">
        <f>IF(AND($C$5&lt;=B80, B80&lt;=$C$17), FV($C$22/12,12*D80,$C$21,$C$20,0)*-1,0)</f>
        <v>0</v>
      </c>
      <c r="AE80" s="5">
        <f t="shared" si="12"/>
        <v>0</v>
      </c>
      <c r="AF80" s="5">
        <f t="shared" si="13"/>
        <v>0</v>
      </c>
      <c r="AG80" s="5">
        <f t="shared" si="14"/>
        <v>0</v>
      </c>
      <c r="AI80" s="5">
        <f t="shared" si="17"/>
        <v>0</v>
      </c>
      <c r="AJ80" s="71" t="str">
        <f t="shared" si="18"/>
        <v/>
      </c>
      <c r="AK80" s="65">
        <v>0</v>
      </c>
      <c r="AL80" s="66"/>
    </row>
    <row r="81" spans="1:38" s="5" customFormat="1" x14ac:dyDescent="0.35">
      <c r="A81"/>
      <c r="B81" s="16">
        <v>45</v>
      </c>
      <c r="C81">
        <f t="shared" si="0"/>
        <v>45</v>
      </c>
      <c r="D81" s="17" t="str">
        <f>IF(AND($C$5&lt;=B81, B81&lt;=$C$17), B81-$C$5, "")</f>
        <v/>
      </c>
      <c r="E81" s="17" t="str">
        <f t="shared" si="1"/>
        <v/>
      </c>
      <c r="F81" s="26">
        <f t="shared" si="2"/>
        <v>-44</v>
      </c>
      <c r="G81" s="18">
        <f t="shared" si="3"/>
        <v>45</v>
      </c>
      <c r="H81" s="11">
        <f t="shared" si="4"/>
        <v>0</v>
      </c>
      <c r="I81" s="10">
        <f t="shared" si="5"/>
        <v>0</v>
      </c>
      <c r="J81" s="11">
        <f>IF(B81&gt;=$C$5,($C$17-$C$5)-C81, "")</f>
        <v>-45</v>
      </c>
      <c r="K81" s="11">
        <f>IF(B81&gt;=$C$5,J81*$C$9*$C$11,"")</f>
        <v>0</v>
      </c>
      <c r="L81" s="11">
        <f t="shared" si="20"/>
        <v>0</v>
      </c>
      <c r="M81" s="11">
        <f>IF(B81&gt;=$C$5, (18-$C$16)-C81, "")</f>
        <v>-27</v>
      </c>
      <c r="N81" s="11">
        <f>IF(B81&gt;=$C$5,4*$C$15*$C$14,"")</f>
        <v>0</v>
      </c>
      <c r="O81" s="11">
        <f t="shared" si="7"/>
        <v>0</v>
      </c>
      <c r="P81" s="5">
        <f>IF(B81&gt;=$C$5,$C$13-C81,"")</f>
        <v>-44</v>
      </c>
      <c r="Q81" s="5">
        <f>IF(B81&gt;=$C$5,$C$12/$C$13*P81,"")</f>
        <v>0</v>
      </c>
      <c r="R81" s="5">
        <f t="shared" si="21"/>
        <v>0</v>
      </c>
      <c r="S81" s="43">
        <f t="shared" si="15"/>
        <v>0</v>
      </c>
      <c r="T81" s="5">
        <f>IF(AND($C$5&lt;=B81,B81&lt;= $C$17), FV($C$23/12,12*C81,$C$32,$C$20,0)*-1,0)</f>
        <v>0</v>
      </c>
      <c r="U81" s="24">
        <f>T81-C29</f>
        <v>0</v>
      </c>
      <c r="V81" s="5">
        <f t="shared" si="19"/>
        <v>0</v>
      </c>
      <c r="W81" s="5">
        <f t="shared" si="9"/>
        <v>0</v>
      </c>
      <c r="X81" s="5" t="e">
        <f t="shared" si="10"/>
        <v>#VALUE!</v>
      </c>
      <c r="Z81" s="5">
        <f t="shared" si="11"/>
        <v>0</v>
      </c>
      <c r="AA81" s="70" t="str">
        <f t="shared" si="16"/>
        <v/>
      </c>
      <c r="AB81" s="45">
        <v>0</v>
      </c>
      <c r="AC81" s="86">
        <f>IF(AND($C$5&lt;=B81, B81&lt;=$C$17), FV($C$22/12,12*D81,$C$21,$C$20,0)*-1,0)</f>
        <v>0</v>
      </c>
      <c r="AD81" s="34"/>
      <c r="AE81" s="34">
        <f t="shared" si="12"/>
        <v>0</v>
      </c>
      <c r="AF81" s="34">
        <f t="shared" si="13"/>
        <v>0</v>
      </c>
      <c r="AG81" s="34">
        <f t="shared" si="14"/>
        <v>0</v>
      </c>
      <c r="AH81" s="34"/>
      <c r="AI81" s="34">
        <f t="shared" si="17"/>
        <v>0</v>
      </c>
      <c r="AJ81" s="88" t="str">
        <f t="shared" si="18"/>
        <v/>
      </c>
      <c r="AK81" s="65">
        <v>0</v>
      </c>
      <c r="AL81" s="66"/>
    </row>
    <row r="82" spans="1:38" s="5" customFormat="1" x14ac:dyDescent="0.35">
      <c r="A82"/>
      <c r="B82" s="16">
        <v>46</v>
      </c>
      <c r="C82">
        <f t="shared" si="0"/>
        <v>46</v>
      </c>
      <c r="D82" s="17" t="str">
        <f>IF(AND($C$5&lt;=B82, B82&lt;=$C$17), B82-$C$5, "")</f>
        <v/>
      </c>
      <c r="E82" s="17" t="str">
        <f t="shared" si="1"/>
        <v/>
      </c>
      <c r="F82" s="26">
        <f t="shared" si="2"/>
        <v>-45</v>
      </c>
      <c r="G82" s="18">
        <f t="shared" si="3"/>
        <v>46</v>
      </c>
      <c r="H82" s="11">
        <f t="shared" si="4"/>
        <v>0</v>
      </c>
      <c r="I82" s="10">
        <f t="shared" si="5"/>
        <v>0</v>
      </c>
      <c r="J82" s="11">
        <f>IF(B82&gt;=$C$5,($C$17-$C$5)-C82, "")</f>
        <v>-46</v>
      </c>
      <c r="K82" s="11">
        <f>IF(B82&gt;=$C$5,J82*$C$9*$C$11,"")</f>
        <v>0</v>
      </c>
      <c r="L82" s="11">
        <f t="shared" si="20"/>
        <v>0</v>
      </c>
      <c r="M82" s="11">
        <f>IF(B82&gt;=$C$5, (18-$C$16)-C82, "")</f>
        <v>-28</v>
      </c>
      <c r="N82" s="11">
        <f>IF(B82&gt;=$C$5,4*$C$15*$C$14,"")</f>
        <v>0</v>
      </c>
      <c r="O82" s="11">
        <f>IF(M82&gt;=0,N82,0)</f>
        <v>0</v>
      </c>
      <c r="P82" s="5">
        <f>IF(B82&gt;=$C$5,$C$13-C82,"")</f>
        <v>-45</v>
      </c>
      <c r="Q82" s="5">
        <f>IF(B82&gt;=$C$5,$C$12/$C$13*P82,"")</f>
        <v>0</v>
      </c>
      <c r="R82" s="5">
        <f t="shared" si="21"/>
        <v>0</v>
      </c>
      <c r="S82" s="43">
        <f t="shared" si="15"/>
        <v>0</v>
      </c>
      <c r="T82" s="5">
        <f>IF(AND($C$5&lt;=B82,B82&lt;= $C$17), FV($C$23/12,12*C82,$C$32,$C$20,0)*-1,0)</f>
        <v>0</v>
      </c>
      <c r="U82" s="5">
        <f>T81*(1+$C$24)</f>
        <v>0</v>
      </c>
      <c r="V82" s="5">
        <f t="shared" si="19"/>
        <v>0</v>
      </c>
      <c r="W82" s="5">
        <f t="shared" si="9"/>
        <v>0</v>
      </c>
      <c r="X82" s="5" t="e">
        <f t="shared" si="10"/>
        <v>#VALUE!</v>
      </c>
      <c r="Y82" s="5" t="e">
        <f>U82-X82</f>
        <v>#VALUE!</v>
      </c>
      <c r="Z82" s="5" t="e">
        <f t="shared" si="11"/>
        <v>#VALUE!</v>
      </c>
      <c r="AA82" s="70" t="e">
        <f t="shared" si="16"/>
        <v>#VALUE!</v>
      </c>
      <c r="AB82" s="45">
        <v>0</v>
      </c>
      <c r="AC82" s="32">
        <f>IF(AND($C$5&lt;=B82, B82&lt;=$C$17), FV($C$22/12,12*D82,$C$21,$C$20,0)*-1,0)</f>
        <v>0</v>
      </c>
      <c r="AD82" s="5">
        <f>AC81*(1+C22)</f>
        <v>0</v>
      </c>
      <c r="AE82" s="5">
        <f t="shared" si="12"/>
        <v>0</v>
      </c>
      <c r="AF82" s="5">
        <f t="shared" si="13"/>
        <v>0</v>
      </c>
      <c r="AG82" s="5">
        <f t="shared" si="14"/>
        <v>0</v>
      </c>
      <c r="AH82" s="5">
        <f>AD82-AG82</f>
        <v>0</v>
      </c>
      <c r="AI82" s="5">
        <f t="shared" si="17"/>
        <v>0</v>
      </c>
      <c r="AJ82" s="71" t="str">
        <f t="shared" si="18"/>
        <v/>
      </c>
      <c r="AK82" s="65">
        <v>0</v>
      </c>
      <c r="AL82" s="66"/>
    </row>
    <row r="83" spans="1:38" s="5" customFormat="1" x14ac:dyDescent="0.35">
      <c r="A83"/>
      <c r="B83" s="16">
        <v>47</v>
      </c>
      <c r="C83">
        <f t="shared" si="0"/>
        <v>47</v>
      </c>
      <c r="D83" s="17" t="str">
        <f>IF(AND($C$5&lt;=B83, B83&lt;=$C$17), B83-$C$5, "")</f>
        <v/>
      </c>
      <c r="E83" s="17" t="str">
        <f t="shared" si="1"/>
        <v/>
      </c>
      <c r="F83" s="26">
        <f t="shared" si="2"/>
        <v>-46</v>
      </c>
      <c r="G83" s="18">
        <f t="shared" si="3"/>
        <v>47</v>
      </c>
      <c r="H83" s="11">
        <f t="shared" si="4"/>
        <v>0</v>
      </c>
      <c r="I83" s="10">
        <f t="shared" si="5"/>
        <v>0</v>
      </c>
      <c r="J83" s="11">
        <f>IF(B83&gt;=$C$5,($C$17-$C$5)-C83, "")</f>
        <v>-47</v>
      </c>
      <c r="K83" s="11">
        <f>IF(B83&gt;=$C$5,J83*$C$9*$C$11,"")</f>
        <v>0</v>
      </c>
      <c r="L83" s="11">
        <f t="shared" si="20"/>
        <v>0</v>
      </c>
      <c r="M83" s="11">
        <f>IF(B83&gt;=$C$5, (18-$C$16)-C83, "")</f>
        <v>-29</v>
      </c>
      <c r="N83" s="11">
        <f>IF(B83&gt;=$C$5,4*$C$15*$C$14,"")</f>
        <v>0</v>
      </c>
      <c r="O83" s="11">
        <f t="shared" si="7"/>
        <v>0</v>
      </c>
      <c r="P83" s="5">
        <f>IF(B83&gt;=$C$5,$C$13-C83,"")</f>
        <v>-46</v>
      </c>
      <c r="Q83" s="5">
        <f>IF(B83&gt;=$C$5,$C$12/$C$13*P83,"")</f>
        <v>0</v>
      </c>
      <c r="R83" s="5">
        <f t="shared" si="21"/>
        <v>0</v>
      </c>
      <c r="S83" s="43">
        <f t="shared" si="15"/>
        <v>0</v>
      </c>
      <c r="T83" s="5">
        <f>IF(AND($C$5&lt;=B83,B83&lt;= $C$17), FV($C$23/12,12*C83,$C$32,$C$20,0)*-1,0)</f>
        <v>0</v>
      </c>
      <c r="U83" s="25" t="s">
        <v>75</v>
      </c>
      <c r="V83" s="5" t="e">
        <f t="shared" si="19"/>
        <v>#VALUE!</v>
      </c>
      <c r="W83" s="5" t="e">
        <f t="shared" si="9"/>
        <v>#VALUE!</v>
      </c>
      <c r="X83" s="5" t="e">
        <f t="shared" si="10"/>
        <v>#VALUE!</v>
      </c>
      <c r="Y83" s="5" t="e">
        <f t="shared" ref="Y83:Y136" si="22">W83-X83</f>
        <v>#VALUE!</v>
      </c>
      <c r="Z83" s="5" t="e">
        <f t="shared" si="11"/>
        <v>#VALUE!</v>
      </c>
      <c r="AA83" s="70" t="e">
        <f t="shared" si="16"/>
        <v>#VALUE!</v>
      </c>
      <c r="AB83" s="45">
        <v>0</v>
      </c>
      <c r="AC83" s="32">
        <f>IF(AND($C$5&lt;=B83, B83&lt;=$C$17), FV($C$22/12,12*D83,$C$21,$C$20,0)*-1,0)</f>
        <v>0</v>
      </c>
      <c r="AE83" s="5">
        <f t="shared" si="12"/>
        <v>0</v>
      </c>
      <c r="AF83" s="5">
        <f t="shared" si="13"/>
        <v>0</v>
      </c>
      <c r="AG83" s="5">
        <f t="shared" si="14"/>
        <v>0</v>
      </c>
      <c r="AH83" s="5">
        <f>AF83-AG83</f>
        <v>0</v>
      </c>
      <c r="AI83" s="5">
        <f t="shared" si="17"/>
        <v>0</v>
      </c>
      <c r="AJ83" s="71" t="str">
        <f t="shared" si="18"/>
        <v/>
      </c>
      <c r="AK83" s="65">
        <v>0</v>
      </c>
      <c r="AL83" s="66"/>
    </row>
    <row r="84" spans="1:38" s="5" customFormat="1" x14ac:dyDescent="0.35">
      <c r="A84"/>
      <c r="B84" s="16">
        <v>48</v>
      </c>
      <c r="C84">
        <f t="shared" si="0"/>
        <v>48</v>
      </c>
      <c r="D84" s="17" t="str">
        <f>IF(AND($C$5&lt;=B84, B84&lt;=$C$17), B84-$C$5, "")</f>
        <v/>
      </c>
      <c r="E84" s="17" t="str">
        <f t="shared" si="1"/>
        <v/>
      </c>
      <c r="F84" s="26">
        <f t="shared" si="2"/>
        <v>-47</v>
      </c>
      <c r="G84" s="18">
        <f t="shared" si="3"/>
        <v>48</v>
      </c>
      <c r="H84" s="11">
        <f t="shared" si="4"/>
        <v>0</v>
      </c>
      <c r="I84" s="10">
        <f t="shared" si="5"/>
        <v>0</v>
      </c>
      <c r="J84" s="11">
        <f>IF(B84&gt;=$C$5,($C$17-$C$5)-C84, "")</f>
        <v>-48</v>
      </c>
      <c r="K84" s="11">
        <f>IF(B84&gt;=$C$5,J84*$C$9*$C$11,"")</f>
        <v>0</v>
      </c>
      <c r="L84" s="11">
        <f t="shared" si="20"/>
        <v>0</v>
      </c>
      <c r="M84" s="11">
        <f>IF(B84&gt;=$C$5, (18-$C$16)-C84, "")</f>
        <v>-30</v>
      </c>
      <c r="N84" s="11">
        <f>IF(B84&gt;=$C$5,4*$C$15*$C$14,"")</f>
        <v>0</v>
      </c>
      <c r="O84" s="11">
        <f t="shared" si="7"/>
        <v>0</v>
      </c>
      <c r="P84" s="5">
        <f>IF(B84&gt;=$C$5,$C$13-C84,"")</f>
        <v>-47</v>
      </c>
      <c r="Q84" s="5">
        <f>IF(B84&gt;=$C$5,$C$12/$C$13*P84,"")</f>
        <v>0</v>
      </c>
      <c r="R84" s="5">
        <f t="shared" si="21"/>
        <v>0</v>
      </c>
      <c r="S84" s="43">
        <f t="shared" si="15"/>
        <v>0</v>
      </c>
      <c r="T84" s="5">
        <f>IF(AND($C$5&lt;=B84,B84&lt;= $C$17), FV($C$23/12,12*C84,$C$32,$C$20,0)*-1,0)</f>
        <v>0</v>
      </c>
      <c r="U84" s="25" t="s">
        <v>76</v>
      </c>
      <c r="V84" s="5" t="e">
        <f t="shared" si="19"/>
        <v>#VALUE!</v>
      </c>
      <c r="W84" s="5" t="e">
        <f t="shared" si="9"/>
        <v>#VALUE!</v>
      </c>
      <c r="X84" s="5" t="e">
        <f t="shared" si="10"/>
        <v>#VALUE!</v>
      </c>
      <c r="Y84" s="5" t="e">
        <f t="shared" si="22"/>
        <v>#VALUE!</v>
      </c>
      <c r="Z84" s="5" t="e">
        <f t="shared" si="11"/>
        <v>#VALUE!</v>
      </c>
      <c r="AA84" s="70" t="e">
        <f t="shared" si="16"/>
        <v>#VALUE!</v>
      </c>
      <c r="AB84" s="45">
        <v>0</v>
      </c>
      <c r="AC84" s="32">
        <f>IF(AND($C$5&lt;=B84, B84&lt;=$C$17), FV($C$22/12,12*D84,$C$21,$C$20,0)*-1,0)</f>
        <v>0</v>
      </c>
      <c r="AE84" s="5">
        <f t="shared" si="12"/>
        <v>0</v>
      </c>
      <c r="AF84" s="5">
        <f t="shared" si="13"/>
        <v>0</v>
      </c>
      <c r="AG84" s="5">
        <f t="shared" si="14"/>
        <v>0</v>
      </c>
      <c r="AH84" s="5">
        <f t="shared" ref="AH84:AH136" si="23">AF84-AG84</f>
        <v>0</v>
      </c>
      <c r="AI84" s="5">
        <f t="shared" si="17"/>
        <v>0</v>
      </c>
      <c r="AJ84" s="71" t="str">
        <f t="shared" si="18"/>
        <v/>
      </c>
      <c r="AK84" s="65">
        <v>0</v>
      </c>
      <c r="AL84" s="66"/>
    </row>
    <row r="85" spans="1:38" s="5" customFormat="1" x14ac:dyDescent="0.35">
      <c r="A85"/>
      <c r="B85" s="16">
        <v>49</v>
      </c>
      <c r="C85">
        <f t="shared" si="0"/>
        <v>49</v>
      </c>
      <c r="D85" s="17" t="str">
        <f>IF(AND($C$5&lt;=B85, B85&lt;=$C$17), B85-$C$5, "")</f>
        <v/>
      </c>
      <c r="E85" s="17" t="str">
        <f t="shared" si="1"/>
        <v/>
      </c>
      <c r="F85" s="26">
        <f t="shared" si="2"/>
        <v>-48</v>
      </c>
      <c r="G85" s="18">
        <f t="shared" si="3"/>
        <v>49</v>
      </c>
      <c r="H85" s="11">
        <f t="shared" si="4"/>
        <v>0</v>
      </c>
      <c r="I85" s="10">
        <f t="shared" si="5"/>
        <v>0</v>
      </c>
      <c r="J85" s="11">
        <f>IF(B85&gt;=$C$5,($C$17-$C$5)-C85, "")</f>
        <v>-49</v>
      </c>
      <c r="K85" s="11">
        <f>IF(B85&gt;=$C$5,J85*$C$9*$C$11,"")</f>
        <v>0</v>
      </c>
      <c r="L85" s="11">
        <f t="shared" si="20"/>
        <v>0</v>
      </c>
      <c r="M85" s="11">
        <f>IF(B85&gt;=$C$5, (18-$C$16)-C85, "")</f>
        <v>-31</v>
      </c>
      <c r="N85" s="11">
        <f>IF(B85&gt;=$C$5,4*$C$15*$C$14,"")</f>
        <v>0</v>
      </c>
      <c r="O85" s="11">
        <f t="shared" si="7"/>
        <v>0</v>
      </c>
      <c r="P85" s="5">
        <f>IF(B85&gt;=$C$5,$C$13-C85,"")</f>
        <v>-48</v>
      </c>
      <c r="Q85" s="5">
        <f>IF(B85&gt;=$C$5,$C$12/$C$13*P85,"")</f>
        <v>0</v>
      </c>
      <c r="R85" s="5">
        <f t="shared" si="21"/>
        <v>0</v>
      </c>
      <c r="S85" s="43">
        <f t="shared" si="15"/>
        <v>0</v>
      </c>
      <c r="T85" s="5">
        <f>IF(AND($C$5&lt;=B85,B85&lt;= $C$17), FV($C$23/12,12*C85,$C$32,$C$20,0)*-1,0)</f>
        <v>0</v>
      </c>
      <c r="V85" s="5" t="e">
        <f t="shared" si="19"/>
        <v>#VALUE!</v>
      </c>
      <c r="W85" s="5" t="e">
        <f t="shared" si="9"/>
        <v>#VALUE!</v>
      </c>
      <c r="X85" s="5" t="e">
        <f t="shared" si="10"/>
        <v>#VALUE!</v>
      </c>
      <c r="Y85" s="5" t="e">
        <f t="shared" si="22"/>
        <v>#VALUE!</v>
      </c>
      <c r="Z85" s="5" t="e">
        <f t="shared" si="11"/>
        <v>#VALUE!</v>
      </c>
      <c r="AA85" s="70" t="e">
        <f t="shared" si="16"/>
        <v>#VALUE!</v>
      </c>
      <c r="AB85" s="45">
        <v>0</v>
      </c>
      <c r="AC85" s="32">
        <f>IF(AND($C$5&lt;=B85, B85&lt;=$C$17), FV($C$22/12,12*D85,$C$21,$C$20,0)*-1,0)</f>
        <v>0</v>
      </c>
      <c r="AE85" s="5">
        <f t="shared" si="12"/>
        <v>0</v>
      </c>
      <c r="AF85" s="5">
        <f t="shared" si="13"/>
        <v>0</v>
      </c>
      <c r="AG85" s="5">
        <f t="shared" si="14"/>
        <v>0</v>
      </c>
      <c r="AH85" s="5">
        <f t="shared" si="23"/>
        <v>0</v>
      </c>
      <c r="AI85" s="5">
        <f t="shared" si="17"/>
        <v>0</v>
      </c>
      <c r="AJ85" s="71" t="str">
        <f t="shared" si="18"/>
        <v/>
      </c>
      <c r="AK85" s="65">
        <v>0</v>
      </c>
      <c r="AL85" s="66"/>
    </row>
    <row r="86" spans="1:38" s="5" customFormat="1" x14ac:dyDescent="0.35">
      <c r="A86"/>
      <c r="B86" s="16">
        <v>50</v>
      </c>
      <c r="C86">
        <f t="shared" si="0"/>
        <v>50</v>
      </c>
      <c r="D86" s="17" t="str">
        <f>IF(AND($C$5&lt;=B86, B86&lt;=$C$17), B86-$C$5, "")</f>
        <v/>
      </c>
      <c r="E86" s="17" t="str">
        <f t="shared" si="1"/>
        <v/>
      </c>
      <c r="F86" s="26">
        <f t="shared" si="2"/>
        <v>-49</v>
      </c>
      <c r="G86" s="18">
        <f t="shared" si="3"/>
        <v>50</v>
      </c>
      <c r="H86" s="11">
        <f t="shared" si="4"/>
        <v>0</v>
      </c>
      <c r="I86" s="10">
        <f t="shared" si="5"/>
        <v>0</v>
      </c>
      <c r="J86" s="11">
        <f>IF(B86&gt;=$C$5,($C$17-$C$5)-C86, "")</f>
        <v>-50</v>
      </c>
      <c r="K86" s="11">
        <f>IF(B86&gt;=$C$5,J86*$C$9*$C$11,"")</f>
        <v>0</v>
      </c>
      <c r="L86" s="11">
        <f t="shared" si="20"/>
        <v>0</v>
      </c>
      <c r="M86" s="11">
        <f>IF(B86&gt;=$C$5, (18-$C$16)-C86, "")</f>
        <v>-32</v>
      </c>
      <c r="N86" s="11">
        <f>IF(B86&gt;=$C$5,4*$C$15*$C$14,"")</f>
        <v>0</v>
      </c>
      <c r="O86" s="11">
        <f t="shared" si="7"/>
        <v>0</v>
      </c>
      <c r="P86" s="5">
        <f>IF(B86&gt;=$C$5,$C$13-C86,"")</f>
        <v>-49</v>
      </c>
      <c r="Q86" s="5">
        <f>IF(B86&gt;=$C$5,$C$12/$C$13*P86,"")</f>
        <v>0</v>
      </c>
      <c r="R86" s="5">
        <f t="shared" si="21"/>
        <v>0</v>
      </c>
      <c r="S86" s="43">
        <f t="shared" si="15"/>
        <v>0</v>
      </c>
      <c r="T86" s="5">
        <f>IF(AND($C$5&lt;=B86,B86&lt;= $C$17), FV($C$23/12,12*C86,$C$32,$C$20,0)*-1,0)</f>
        <v>0</v>
      </c>
      <c r="V86" s="5" t="e">
        <f t="shared" si="19"/>
        <v>#VALUE!</v>
      </c>
      <c r="W86" s="5" t="e">
        <f t="shared" si="9"/>
        <v>#VALUE!</v>
      </c>
      <c r="X86" s="5" t="e">
        <f t="shared" si="10"/>
        <v>#VALUE!</v>
      </c>
      <c r="Y86" s="5" t="e">
        <f t="shared" si="22"/>
        <v>#VALUE!</v>
      </c>
      <c r="Z86" s="5" t="e">
        <f t="shared" si="11"/>
        <v>#VALUE!</v>
      </c>
      <c r="AA86" s="70" t="e">
        <f t="shared" si="16"/>
        <v>#VALUE!</v>
      </c>
      <c r="AB86" s="45">
        <v>0</v>
      </c>
      <c r="AC86" s="32">
        <f>IF(AND($C$5&lt;=B86, B86&lt;=$C$17), FV($C$22/12,12*D86,$C$21,$C$20,0)*-1,0)</f>
        <v>0</v>
      </c>
      <c r="AE86" s="5">
        <f t="shared" si="12"/>
        <v>0</v>
      </c>
      <c r="AF86" s="5">
        <f t="shared" si="13"/>
        <v>0</v>
      </c>
      <c r="AG86" s="5">
        <f t="shared" si="14"/>
        <v>0</v>
      </c>
      <c r="AH86" s="5">
        <f t="shared" si="23"/>
        <v>0</v>
      </c>
      <c r="AI86" s="5">
        <f t="shared" si="17"/>
        <v>0</v>
      </c>
      <c r="AJ86" s="71" t="str">
        <f t="shared" si="18"/>
        <v/>
      </c>
      <c r="AK86" s="65">
        <v>0</v>
      </c>
      <c r="AL86" s="66"/>
    </row>
    <row r="87" spans="1:38" s="5" customFormat="1" x14ac:dyDescent="0.35">
      <c r="A87"/>
      <c r="B87" s="16">
        <v>51</v>
      </c>
      <c r="C87">
        <f t="shared" si="0"/>
        <v>51</v>
      </c>
      <c r="D87" s="17" t="str">
        <f>IF(AND($C$5&lt;=B87, B87&lt;=$C$17), B87-$C$5, "")</f>
        <v/>
      </c>
      <c r="E87" s="17" t="str">
        <f t="shared" si="1"/>
        <v/>
      </c>
      <c r="F87" s="26">
        <f t="shared" si="2"/>
        <v>-50</v>
      </c>
      <c r="G87" s="18">
        <f t="shared" si="3"/>
        <v>51</v>
      </c>
      <c r="H87" s="11">
        <f t="shared" si="4"/>
        <v>0</v>
      </c>
      <c r="I87" s="10">
        <f t="shared" si="5"/>
        <v>0</v>
      </c>
      <c r="J87" s="11">
        <f>IF(B87&gt;=$C$5,($C$17-$C$5)-C87, "")</f>
        <v>-51</v>
      </c>
      <c r="K87" s="11">
        <f>IF(B87&gt;=$C$5,J87*$C$9*$C$11,"")</f>
        <v>0</v>
      </c>
      <c r="L87" s="11">
        <f t="shared" si="20"/>
        <v>0</v>
      </c>
      <c r="M87" s="11">
        <f>IF(B87&gt;=$C$5, (18-$C$16)-C87, "")</f>
        <v>-33</v>
      </c>
      <c r="N87" s="11">
        <f>IF(B87&gt;=$C$5,4*$C$15*$C$14,"")</f>
        <v>0</v>
      </c>
      <c r="O87" s="11">
        <f t="shared" si="7"/>
        <v>0</v>
      </c>
      <c r="P87" s="5">
        <f>IF(B87&gt;=$C$5,$C$13-C87,"")</f>
        <v>-50</v>
      </c>
      <c r="Q87" s="5">
        <f>IF(B87&gt;=$C$5,$C$12/$C$13*P87,"")</f>
        <v>0</v>
      </c>
      <c r="R87" s="5">
        <f t="shared" si="21"/>
        <v>0</v>
      </c>
      <c r="S87" s="43">
        <f t="shared" si="15"/>
        <v>0</v>
      </c>
      <c r="T87" s="5">
        <f>IF(AND($C$5&lt;=B87,B87&lt;= $C$17), FV($C$23/12,12*C87,$C$32,$C$20,0)*-1,0)</f>
        <v>0</v>
      </c>
      <c r="V87" s="5" t="e">
        <f t="shared" si="19"/>
        <v>#VALUE!</v>
      </c>
      <c r="W87" s="5" t="e">
        <f t="shared" si="9"/>
        <v>#VALUE!</v>
      </c>
      <c r="X87" s="5" t="e">
        <f t="shared" si="10"/>
        <v>#VALUE!</v>
      </c>
      <c r="Y87" s="5" t="e">
        <f t="shared" si="22"/>
        <v>#VALUE!</v>
      </c>
      <c r="Z87" s="5" t="e">
        <f t="shared" si="11"/>
        <v>#VALUE!</v>
      </c>
      <c r="AA87" s="70" t="e">
        <f t="shared" si="16"/>
        <v>#VALUE!</v>
      </c>
      <c r="AB87" s="45">
        <v>0</v>
      </c>
      <c r="AC87" s="32">
        <f>IF(AND($C$5&lt;=B87, B87&lt;=$C$17), FV($C$22/12,12*D87,$C$21,$C$20,0)*-1,0)</f>
        <v>0</v>
      </c>
      <c r="AE87" s="5">
        <f t="shared" si="12"/>
        <v>0</v>
      </c>
      <c r="AF87" s="5">
        <f t="shared" si="13"/>
        <v>0</v>
      </c>
      <c r="AG87" s="5">
        <f t="shared" si="14"/>
        <v>0</v>
      </c>
      <c r="AH87" s="5">
        <f t="shared" si="23"/>
        <v>0</v>
      </c>
      <c r="AI87" s="5">
        <f t="shared" si="17"/>
        <v>0</v>
      </c>
      <c r="AJ87" s="71" t="str">
        <f t="shared" si="18"/>
        <v/>
      </c>
      <c r="AK87" s="65">
        <v>0</v>
      </c>
      <c r="AL87" s="66"/>
    </row>
    <row r="88" spans="1:38" s="5" customFormat="1" x14ac:dyDescent="0.35">
      <c r="A88"/>
      <c r="B88" s="16">
        <v>52</v>
      </c>
      <c r="C88">
        <f t="shared" si="0"/>
        <v>52</v>
      </c>
      <c r="D88" s="17" t="str">
        <f>IF(AND($C$5&lt;=B88, B88&lt;=$C$17), B88-$C$5, "")</f>
        <v/>
      </c>
      <c r="E88" s="17" t="str">
        <f t="shared" si="1"/>
        <v/>
      </c>
      <c r="F88" s="26">
        <f t="shared" si="2"/>
        <v>-51</v>
      </c>
      <c r="G88" s="18">
        <f t="shared" si="3"/>
        <v>52</v>
      </c>
      <c r="H88" s="11">
        <f t="shared" si="4"/>
        <v>0</v>
      </c>
      <c r="I88" s="10">
        <f t="shared" si="5"/>
        <v>0</v>
      </c>
      <c r="J88" s="11">
        <f>IF(B88&gt;=$C$5,($C$17-$C$5)-C88, "")</f>
        <v>-52</v>
      </c>
      <c r="K88" s="11">
        <f>IF(B88&gt;=$C$5,J88*$C$9*$C$11,"")</f>
        <v>0</v>
      </c>
      <c r="L88" s="11">
        <f t="shared" si="20"/>
        <v>0</v>
      </c>
      <c r="M88" s="11">
        <f>IF(B88&gt;=$C$5, (18-$C$16)-C88, "")</f>
        <v>-34</v>
      </c>
      <c r="N88" s="11">
        <f>IF(B88&gt;=$C$5,4*$C$15*$C$14,"")</f>
        <v>0</v>
      </c>
      <c r="O88" s="11">
        <f t="shared" si="7"/>
        <v>0</v>
      </c>
      <c r="P88" s="5">
        <f>IF(B88&gt;=$C$5,$C$13-C88,"")</f>
        <v>-51</v>
      </c>
      <c r="Q88" s="5">
        <f>IF(B88&gt;=$C$5,$C$12/$C$13*P88,"")</f>
        <v>0</v>
      </c>
      <c r="R88" s="5">
        <f t="shared" si="21"/>
        <v>0</v>
      </c>
      <c r="S88" s="43">
        <f t="shared" si="15"/>
        <v>0</v>
      </c>
      <c r="T88" s="5">
        <f>IF(AND($C$5&lt;=B88,B88&lt;= $C$17), FV($C$23/12,12*C88,$C$32,$C$20,0)*-1,0)</f>
        <v>0</v>
      </c>
      <c r="V88" s="5" t="e">
        <f t="shared" si="19"/>
        <v>#VALUE!</v>
      </c>
      <c r="W88" s="5" t="e">
        <f t="shared" si="9"/>
        <v>#VALUE!</v>
      </c>
      <c r="X88" s="5" t="e">
        <f t="shared" si="10"/>
        <v>#VALUE!</v>
      </c>
      <c r="Y88" s="5" t="e">
        <f t="shared" si="22"/>
        <v>#VALUE!</v>
      </c>
      <c r="Z88" s="5" t="e">
        <f t="shared" si="11"/>
        <v>#VALUE!</v>
      </c>
      <c r="AA88" s="70" t="e">
        <f t="shared" si="16"/>
        <v>#VALUE!</v>
      </c>
      <c r="AB88" s="45">
        <v>0</v>
      </c>
      <c r="AC88" s="32">
        <f>IF(AND($C$5&lt;=B88, B88&lt;=$C$17), FV($C$22/12,12*D88,$C$21,$C$20,0)*-1,0)</f>
        <v>0</v>
      </c>
      <c r="AE88" s="5">
        <f t="shared" si="12"/>
        <v>0</v>
      </c>
      <c r="AF88" s="5">
        <f t="shared" si="13"/>
        <v>0</v>
      </c>
      <c r="AG88" s="5">
        <f t="shared" si="14"/>
        <v>0</v>
      </c>
      <c r="AH88" s="5">
        <f t="shared" si="23"/>
        <v>0</v>
      </c>
      <c r="AI88" s="5">
        <f t="shared" si="17"/>
        <v>0</v>
      </c>
      <c r="AJ88" s="71" t="str">
        <f t="shared" si="18"/>
        <v/>
      </c>
      <c r="AK88" s="65">
        <v>0</v>
      </c>
      <c r="AL88" s="66"/>
    </row>
    <row r="89" spans="1:38" s="5" customFormat="1" x14ac:dyDescent="0.35">
      <c r="A89"/>
      <c r="B89" s="16">
        <v>53</v>
      </c>
      <c r="C89">
        <f t="shared" si="0"/>
        <v>53</v>
      </c>
      <c r="D89" s="17" t="str">
        <f>IF(AND($C$5&lt;=B89, B89&lt;=$C$17), B89-$C$5, "")</f>
        <v/>
      </c>
      <c r="E89" s="17" t="str">
        <f t="shared" si="1"/>
        <v/>
      </c>
      <c r="F89" s="26">
        <f t="shared" si="2"/>
        <v>-52</v>
      </c>
      <c r="G89" s="18">
        <f t="shared" si="3"/>
        <v>53</v>
      </c>
      <c r="H89" s="11">
        <f t="shared" si="4"/>
        <v>0</v>
      </c>
      <c r="I89" s="10">
        <f t="shared" si="5"/>
        <v>0</v>
      </c>
      <c r="J89" s="11">
        <f>IF(B89&gt;=$C$5,($C$17-$C$5)-C89, "")</f>
        <v>-53</v>
      </c>
      <c r="K89" s="11">
        <f>IF(B89&gt;=$C$5,J89*$C$9*$C$11,"")</f>
        <v>0</v>
      </c>
      <c r="L89" s="11">
        <f t="shared" si="20"/>
        <v>0</v>
      </c>
      <c r="M89" s="11">
        <f>IF(B89&gt;=$C$5, (18-$C$16)-C89, "")</f>
        <v>-35</v>
      </c>
      <c r="N89" s="11">
        <f>IF(B89&gt;=$C$5,4*$C$15*$C$14,"")</f>
        <v>0</v>
      </c>
      <c r="O89" s="11">
        <f t="shared" si="7"/>
        <v>0</v>
      </c>
      <c r="P89" s="5">
        <f>IF(B89&gt;=$C$5,$C$13-C89,"")</f>
        <v>-52</v>
      </c>
      <c r="Q89" s="5">
        <f>IF(B89&gt;=$C$5,$C$12/$C$13*P89,"")</f>
        <v>0</v>
      </c>
      <c r="R89" s="5">
        <f t="shared" si="21"/>
        <v>0</v>
      </c>
      <c r="S89" s="43">
        <f t="shared" si="15"/>
        <v>0</v>
      </c>
      <c r="T89" s="5">
        <f>IF(AND($C$5&lt;=B89,B89&lt;= $C$17), FV($C$23/12,12*C89,$C$32,$C$20,0)*-1,0)</f>
        <v>0</v>
      </c>
      <c r="V89" s="5" t="e">
        <f t="shared" si="19"/>
        <v>#VALUE!</v>
      </c>
      <c r="W89" s="5" t="e">
        <f t="shared" si="9"/>
        <v>#VALUE!</v>
      </c>
      <c r="X89" s="5" t="e">
        <f t="shared" si="10"/>
        <v>#VALUE!</v>
      </c>
      <c r="Y89" s="5" t="e">
        <f t="shared" si="22"/>
        <v>#VALUE!</v>
      </c>
      <c r="Z89" s="5" t="e">
        <f t="shared" si="11"/>
        <v>#VALUE!</v>
      </c>
      <c r="AA89" s="70" t="e">
        <f t="shared" si="16"/>
        <v>#VALUE!</v>
      </c>
      <c r="AB89" s="45">
        <v>0</v>
      </c>
      <c r="AC89" s="32">
        <f>IF(AND($C$5&lt;=B89, B89&lt;=$C$17), FV($C$22/12,12*D89,$C$21,$C$20,0)*-1,0)</f>
        <v>0</v>
      </c>
      <c r="AE89" s="5">
        <f t="shared" si="12"/>
        <v>0</v>
      </c>
      <c r="AF89" s="5">
        <f t="shared" si="13"/>
        <v>0</v>
      </c>
      <c r="AG89" s="5">
        <f t="shared" si="14"/>
        <v>0</v>
      </c>
      <c r="AH89" s="5">
        <f t="shared" si="23"/>
        <v>0</v>
      </c>
      <c r="AI89" s="5">
        <f t="shared" si="17"/>
        <v>0</v>
      </c>
      <c r="AJ89" s="71" t="str">
        <f t="shared" si="18"/>
        <v/>
      </c>
      <c r="AK89" s="65">
        <v>0</v>
      </c>
      <c r="AL89" s="66"/>
    </row>
    <row r="90" spans="1:38" s="5" customFormat="1" x14ac:dyDescent="0.35">
      <c r="A90"/>
      <c r="B90" s="16">
        <v>54</v>
      </c>
      <c r="C90">
        <f t="shared" si="0"/>
        <v>54</v>
      </c>
      <c r="D90" s="17" t="str">
        <f>IF(AND($C$5&lt;=B90, B90&lt;=$C$17), B90-$C$5, "")</f>
        <v/>
      </c>
      <c r="E90" s="17" t="str">
        <f t="shared" si="1"/>
        <v/>
      </c>
      <c r="F90" s="26">
        <f t="shared" si="2"/>
        <v>-53</v>
      </c>
      <c r="G90" s="18">
        <f t="shared" si="3"/>
        <v>54</v>
      </c>
      <c r="H90" s="11">
        <f t="shared" si="4"/>
        <v>0</v>
      </c>
      <c r="I90" s="10">
        <f t="shared" si="5"/>
        <v>0</v>
      </c>
      <c r="J90" s="11">
        <f>IF(B90&gt;=$C$5,($C$17-$C$5)-C90, "")</f>
        <v>-54</v>
      </c>
      <c r="K90" s="11">
        <f>IF(B90&gt;=$C$5,J90*$C$9*$C$11,"")</f>
        <v>0</v>
      </c>
      <c r="L90" s="11">
        <f t="shared" si="20"/>
        <v>0</v>
      </c>
      <c r="M90" s="11">
        <f>IF(B90&gt;=$C$5, (18-$C$16)-C90, "")</f>
        <v>-36</v>
      </c>
      <c r="N90" s="11">
        <f>IF(B90&gt;=$C$5,4*$C$15*$C$14,"")</f>
        <v>0</v>
      </c>
      <c r="O90" s="11">
        <f t="shared" si="7"/>
        <v>0</v>
      </c>
      <c r="P90" s="5">
        <f>IF(B90&gt;=$C$5,$C$13-C90,"")</f>
        <v>-53</v>
      </c>
      <c r="Q90" s="5">
        <f>IF(B90&gt;=$C$5,$C$12/$C$13*P90,"")</f>
        <v>0</v>
      </c>
      <c r="R90" s="5">
        <f t="shared" si="21"/>
        <v>0</v>
      </c>
      <c r="S90" s="43">
        <f t="shared" si="15"/>
        <v>0</v>
      </c>
      <c r="T90" s="5">
        <f>IF(AND($C$5&lt;=B90,B90&lt;= $C$17), FV($C$23/12,12*C90,$C$32,$C$20,0)*-1,0)</f>
        <v>0</v>
      </c>
      <c r="V90" s="5" t="e">
        <f t="shared" si="19"/>
        <v>#VALUE!</v>
      </c>
      <c r="W90" s="5" t="e">
        <f t="shared" si="9"/>
        <v>#VALUE!</v>
      </c>
      <c r="X90" s="5" t="e">
        <f t="shared" si="10"/>
        <v>#VALUE!</v>
      </c>
      <c r="Y90" s="5" t="e">
        <f t="shared" si="22"/>
        <v>#VALUE!</v>
      </c>
      <c r="Z90" s="5" t="e">
        <f t="shared" si="11"/>
        <v>#VALUE!</v>
      </c>
      <c r="AA90" s="70" t="e">
        <f t="shared" si="16"/>
        <v>#VALUE!</v>
      </c>
      <c r="AB90" s="45">
        <v>0</v>
      </c>
      <c r="AC90" s="32">
        <f>IF(AND($C$5&lt;=B90, B90&lt;=$C$17), FV($C$22/12,12*D90,$C$21,$C$20,0)*-1,0)</f>
        <v>0</v>
      </c>
      <c r="AE90" s="5">
        <f t="shared" si="12"/>
        <v>0</v>
      </c>
      <c r="AF90" s="5">
        <f t="shared" si="13"/>
        <v>0</v>
      </c>
      <c r="AG90" s="5">
        <f t="shared" si="14"/>
        <v>0</v>
      </c>
      <c r="AH90" s="5">
        <f t="shared" si="23"/>
        <v>0</v>
      </c>
      <c r="AI90" s="5">
        <f t="shared" si="17"/>
        <v>0</v>
      </c>
      <c r="AJ90" s="71" t="str">
        <f t="shared" si="18"/>
        <v/>
      </c>
      <c r="AK90" s="65">
        <v>0</v>
      </c>
      <c r="AL90" s="66"/>
    </row>
    <row r="91" spans="1:38" s="5" customFormat="1" x14ac:dyDescent="0.35">
      <c r="A91"/>
      <c r="B91" s="16">
        <v>55</v>
      </c>
      <c r="C91">
        <f t="shared" si="0"/>
        <v>55</v>
      </c>
      <c r="D91" s="17" t="str">
        <f>IF(AND($C$5&lt;=B91, B91&lt;=$C$17), B91-$C$5, "")</f>
        <v/>
      </c>
      <c r="E91" s="17" t="str">
        <f t="shared" si="1"/>
        <v/>
      </c>
      <c r="F91" s="26">
        <f t="shared" si="2"/>
        <v>-54</v>
      </c>
      <c r="G91" s="18">
        <f t="shared" si="3"/>
        <v>55</v>
      </c>
      <c r="H91" s="11">
        <f t="shared" si="4"/>
        <v>0</v>
      </c>
      <c r="I91" s="10">
        <f t="shared" si="5"/>
        <v>0</v>
      </c>
      <c r="J91" s="11">
        <f>IF(B91&gt;=$C$5,($C$17-$C$5)-C91, "")</f>
        <v>-55</v>
      </c>
      <c r="K91" s="11">
        <f>IF(B91&gt;=$C$5,J91*$C$9*$C$11,"")</f>
        <v>0</v>
      </c>
      <c r="L91" s="11">
        <f t="shared" si="20"/>
        <v>0</v>
      </c>
      <c r="M91" s="11">
        <f>IF(B91&gt;=$C$5, (18-$C$16)-C91, "")</f>
        <v>-37</v>
      </c>
      <c r="N91" s="11">
        <f>IF(B91&gt;=$C$5,4*$C$15*$C$14,"")</f>
        <v>0</v>
      </c>
      <c r="O91" s="11">
        <f t="shared" si="7"/>
        <v>0</v>
      </c>
      <c r="P91" s="5">
        <f>IF(B91&gt;=$C$5,$C$13-C91,"")</f>
        <v>-54</v>
      </c>
      <c r="Q91" s="5">
        <f>IF(B91&gt;=$C$5,$C$12/$C$13*P91,"")</f>
        <v>0</v>
      </c>
      <c r="R91" s="5">
        <f t="shared" si="21"/>
        <v>0</v>
      </c>
      <c r="S91" s="43">
        <f t="shared" si="15"/>
        <v>0</v>
      </c>
      <c r="T91" s="5">
        <f>IF(AND($C$5&lt;=B91,B91&lt;= $C$17), FV($C$23/12,12*C91,$C$32,$C$20,0)*-1,0)</f>
        <v>0</v>
      </c>
      <c r="V91" s="5" t="e">
        <f t="shared" si="19"/>
        <v>#VALUE!</v>
      </c>
      <c r="W91" s="5" t="e">
        <f t="shared" si="9"/>
        <v>#VALUE!</v>
      </c>
      <c r="X91" s="5" t="e">
        <f t="shared" si="10"/>
        <v>#VALUE!</v>
      </c>
      <c r="Y91" s="5" t="e">
        <f t="shared" si="22"/>
        <v>#VALUE!</v>
      </c>
      <c r="Z91" s="5" t="e">
        <f t="shared" si="11"/>
        <v>#VALUE!</v>
      </c>
      <c r="AA91" s="70" t="e">
        <f t="shared" si="16"/>
        <v>#VALUE!</v>
      </c>
      <c r="AB91" s="45">
        <v>0</v>
      </c>
      <c r="AC91" s="32">
        <f>IF(AND($C$5&lt;=B91, B91&lt;=$C$17), FV($C$22/12,12*D91,$C$21,$C$20,0)*-1,0)</f>
        <v>0</v>
      </c>
      <c r="AE91" s="5">
        <f t="shared" si="12"/>
        <v>0</v>
      </c>
      <c r="AF91" s="5">
        <f t="shared" si="13"/>
        <v>0</v>
      </c>
      <c r="AG91" s="5">
        <f t="shared" si="14"/>
        <v>0</v>
      </c>
      <c r="AH91" s="5">
        <f t="shared" si="23"/>
        <v>0</v>
      </c>
      <c r="AI91" s="5">
        <f t="shared" si="17"/>
        <v>0</v>
      </c>
      <c r="AJ91" s="71" t="str">
        <f t="shared" si="18"/>
        <v/>
      </c>
      <c r="AK91" s="65">
        <v>0</v>
      </c>
      <c r="AL91" s="66"/>
    </row>
    <row r="92" spans="1:38" s="5" customFormat="1" x14ac:dyDescent="0.35">
      <c r="A92"/>
      <c r="B92" s="16">
        <v>56</v>
      </c>
      <c r="C92">
        <f t="shared" si="0"/>
        <v>56</v>
      </c>
      <c r="D92" s="17" t="str">
        <f>IF(AND($C$5&lt;=B92, B92&lt;=$C$17), B92-$C$5, "")</f>
        <v/>
      </c>
      <c r="E92" s="17" t="str">
        <f t="shared" si="1"/>
        <v/>
      </c>
      <c r="F92" s="26">
        <f t="shared" si="2"/>
        <v>-55</v>
      </c>
      <c r="G92" s="18">
        <f t="shared" si="3"/>
        <v>56</v>
      </c>
      <c r="H92" s="11">
        <f t="shared" si="4"/>
        <v>0</v>
      </c>
      <c r="I92" s="10">
        <f t="shared" si="5"/>
        <v>0</v>
      </c>
      <c r="J92" s="11">
        <f>IF(B92&gt;=$C$5,($C$17-$C$5)-C92, "")</f>
        <v>-56</v>
      </c>
      <c r="K92" s="11">
        <f>IF(B92&gt;=$C$5,J92*$C$9*$C$11,"")</f>
        <v>0</v>
      </c>
      <c r="L92" s="11">
        <f t="shared" si="20"/>
        <v>0</v>
      </c>
      <c r="M92" s="11">
        <f>IF(B92&gt;=$C$5, (18-$C$16)-C92, "")</f>
        <v>-38</v>
      </c>
      <c r="N92" s="11">
        <f>IF(B92&gt;=$C$5,4*$C$15*$C$14,"")</f>
        <v>0</v>
      </c>
      <c r="O92" s="11">
        <f t="shared" si="7"/>
        <v>0</v>
      </c>
      <c r="P92" s="5">
        <f>IF(B92&gt;=$C$5,$C$13-C92,"")</f>
        <v>-55</v>
      </c>
      <c r="Q92" s="5">
        <f>IF(B92&gt;=$C$5,$C$12/$C$13*P92,"")</f>
        <v>0</v>
      </c>
      <c r="R92" s="5">
        <f t="shared" si="21"/>
        <v>0</v>
      </c>
      <c r="S92" s="43">
        <f t="shared" si="15"/>
        <v>0</v>
      </c>
      <c r="T92" s="5">
        <f>IF(AND($C$5&lt;=B92,B92&lt;= $C$17), FV($C$23/12,12*C92,$C$32,$C$20,0)*-1,0)</f>
        <v>0</v>
      </c>
      <c r="V92" s="5" t="e">
        <f t="shared" si="19"/>
        <v>#VALUE!</v>
      </c>
      <c r="W92" s="5" t="e">
        <f t="shared" si="9"/>
        <v>#VALUE!</v>
      </c>
      <c r="X92" s="5" t="e">
        <f t="shared" si="10"/>
        <v>#VALUE!</v>
      </c>
      <c r="Y92" s="5" t="e">
        <f t="shared" si="22"/>
        <v>#VALUE!</v>
      </c>
      <c r="Z92" s="5" t="e">
        <f t="shared" si="11"/>
        <v>#VALUE!</v>
      </c>
      <c r="AA92" s="70" t="e">
        <f t="shared" si="16"/>
        <v>#VALUE!</v>
      </c>
      <c r="AB92" s="45">
        <v>0</v>
      </c>
      <c r="AC92" s="32">
        <f>IF(AND($C$5&lt;=B92, B92&lt;=$C$17), FV($C$22/12,12*D92,$C$21,$C$20,0)*-1,0)</f>
        <v>0</v>
      </c>
      <c r="AE92" s="5">
        <f t="shared" si="12"/>
        <v>0</v>
      </c>
      <c r="AF92" s="5">
        <f t="shared" si="13"/>
        <v>0</v>
      </c>
      <c r="AG92" s="5">
        <f t="shared" si="14"/>
        <v>0</v>
      </c>
      <c r="AH92" s="5">
        <f t="shared" si="23"/>
        <v>0</v>
      </c>
      <c r="AI92" s="5">
        <f t="shared" si="17"/>
        <v>0</v>
      </c>
      <c r="AJ92" s="71" t="str">
        <f t="shared" si="18"/>
        <v/>
      </c>
      <c r="AK92" s="65">
        <v>0</v>
      </c>
      <c r="AL92" s="66"/>
    </row>
    <row r="93" spans="1:38" s="5" customFormat="1" x14ac:dyDescent="0.35">
      <c r="A93"/>
      <c r="B93" s="16">
        <v>57</v>
      </c>
      <c r="C93">
        <f t="shared" si="0"/>
        <v>57</v>
      </c>
      <c r="D93" s="17" t="str">
        <f>IF(AND($C$5&lt;=B93, B93&lt;=$C$17), B93-$C$5, "")</f>
        <v/>
      </c>
      <c r="E93" s="17" t="str">
        <f t="shared" si="1"/>
        <v/>
      </c>
      <c r="F93" s="26">
        <f t="shared" si="2"/>
        <v>-56</v>
      </c>
      <c r="G93" s="18">
        <f t="shared" si="3"/>
        <v>57</v>
      </c>
      <c r="H93" s="11">
        <f t="shared" si="4"/>
        <v>0</v>
      </c>
      <c r="I93" s="10">
        <f t="shared" si="5"/>
        <v>0</v>
      </c>
      <c r="J93" s="11">
        <f>IF(B93&gt;=$C$5,($C$17-$C$5)-C93, "")</f>
        <v>-57</v>
      </c>
      <c r="K93" s="11">
        <f>IF(B93&gt;=$C$5,J93*$C$9*$C$11,"")</f>
        <v>0</v>
      </c>
      <c r="L93" s="11">
        <f t="shared" si="20"/>
        <v>0</v>
      </c>
      <c r="M93" s="11">
        <f>IF(B93&gt;=$C$5, (18-$C$16)-C93, "")</f>
        <v>-39</v>
      </c>
      <c r="N93" s="11">
        <f>IF(B93&gt;=$C$5,4*$C$15*$C$14,"")</f>
        <v>0</v>
      </c>
      <c r="O93" s="11">
        <f t="shared" si="7"/>
        <v>0</v>
      </c>
      <c r="P93" s="5">
        <f>IF(B93&gt;=$C$5,$C$13-C93,"")</f>
        <v>-56</v>
      </c>
      <c r="Q93" s="5">
        <f>IF(B93&gt;=$C$5,$C$12/$C$13*P93,"")</f>
        <v>0</v>
      </c>
      <c r="R93" s="5">
        <f t="shared" si="21"/>
        <v>0</v>
      </c>
      <c r="S93" s="43">
        <f t="shared" si="15"/>
        <v>0</v>
      </c>
      <c r="T93" s="5">
        <f>IF(AND($C$5&lt;=B93,B93&lt;= $C$17), FV($C$23/12,12*C93,$C$32,$C$20,0)*-1,0)</f>
        <v>0</v>
      </c>
      <c r="V93" s="5" t="e">
        <f t="shared" si="19"/>
        <v>#VALUE!</v>
      </c>
      <c r="W93" s="5" t="e">
        <f t="shared" si="9"/>
        <v>#VALUE!</v>
      </c>
      <c r="X93" s="5" t="e">
        <f t="shared" si="10"/>
        <v>#VALUE!</v>
      </c>
      <c r="Y93" s="5" t="e">
        <f t="shared" si="22"/>
        <v>#VALUE!</v>
      </c>
      <c r="Z93" s="5" t="e">
        <f t="shared" si="11"/>
        <v>#VALUE!</v>
      </c>
      <c r="AA93" s="70" t="e">
        <f t="shared" si="16"/>
        <v>#VALUE!</v>
      </c>
      <c r="AB93" s="45">
        <v>0</v>
      </c>
      <c r="AC93" s="32">
        <f>IF(AND($C$5&lt;=B93, B93&lt;=$C$17), FV($C$22/12,12*D93,$C$21,$C$20,0)*-1,0)</f>
        <v>0</v>
      </c>
      <c r="AE93" s="5">
        <f t="shared" si="12"/>
        <v>0</v>
      </c>
      <c r="AF93" s="5">
        <f t="shared" si="13"/>
        <v>0</v>
      </c>
      <c r="AG93" s="5">
        <f t="shared" si="14"/>
        <v>0</v>
      </c>
      <c r="AH93" s="5">
        <f t="shared" si="23"/>
        <v>0</v>
      </c>
      <c r="AI93" s="5">
        <f t="shared" si="17"/>
        <v>0</v>
      </c>
      <c r="AJ93" s="71" t="str">
        <f t="shared" si="18"/>
        <v/>
      </c>
      <c r="AK93" s="65">
        <v>0</v>
      </c>
      <c r="AL93" s="66"/>
    </row>
    <row r="94" spans="1:38" s="5" customFormat="1" x14ac:dyDescent="0.35">
      <c r="A94"/>
      <c r="B94" s="16">
        <v>58</v>
      </c>
      <c r="C94">
        <f t="shared" si="0"/>
        <v>58</v>
      </c>
      <c r="D94" s="17" t="str">
        <f>IF(AND($C$5&lt;=B94, B94&lt;=$C$17), B94-$C$5, "")</f>
        <v/>
      </c>
      <c r="E94" s="17" t="str">
        <f t="shared" si="1"/>
        <v/>
      </c>
      <c r="F94" s="26">
        <f t="shared" si="2"/>
        <v>-57</v>
      </c>
      <c r="G94" s="18">
        <f t="shared" si="3"/>
        <v>58</v>
      </c>
      <c r="H94" s="11">
        <f t="shared" si="4"/>
        <v>0</v>
      </c>
      <c r="I94" s="10">
        <f t="shared" si="5"/>
        <v>0</v>
      </c>
      <c r="J94" s="11">
        <f>IF(B94&gt;=$C$5,($C$17-$C$5)-C94, "")</f>
        <v>-58</v>
      </c>
      <c r="K94" s="11">
        <f>IF(B94&gt;=$C$5,J94*$C$9*$C$11,"")</f>
        <v>0</v>
      </c>
      <c r="L94" s="11">
        <f t="shared" si="20"/>
        <v>0</v>
      </c>
      <c r="M94" s="11">
        <f>IF(B94&gt;=$C$5, (18-$C$16)-C94, "")</f>
        <v>-40</v>
      </c>
      <c r="N94" s="11">
        <f>IF(B94&gt;=$C$5,4*$C$15*$C$14,"")</f>
        <v>0</v>
      </c>
      <c r="O94" s="11">
        <f t="shared" si="7"/>
        <v>0</v>
      </c>
      <c r="P94" s="5">
        <f>IF(B94&gt;=$C$5,$C$13-C94,"")</f>
        <v>-57</v>
      </c>
      <c r="Q94" s="5">
        <f>IF(B94&gt;=$C$5,$C$12/$C$13*P94,"")</f>
        <v>0</v>
      </c>
      <c r="R94" s="5">
        <f t="shared" si="21"/>
        <v>0</v>
      </c>
      <c r="S94" s="43">
        <f t="shared" si="15"/>
        <v>0</v>
      </c>
      <c r="T94" s="5">
        <f>IF(AND($C$5&lt;=B94,B94&lt;= $C$17), FV($C$23/12,12*C94,$C$32,$C$20,0)*-1,0)</f>
        <v>0</v>
      </c>
      <c r="V94" s="5" t="e">
        <f t="shared" si="19"/>
        <v>#VALUE!</v>
      </c>
      <c r="W94" s="5" t="e">
        <f t="shared" si="9"/>
        <v>#VALUE!</v>
      </c>
      <c r="X94" s="5" t="e">
        <f t="shared" si="10"/>
        <v>#VALUE!</v>
      </c>
      <c r="Y94" s="5" t="e">
        <f t="shared" si="22"/>
        <v>#VALUE!</v>
      </c>
      <c r="Z94" s="5" t="e">
        <f t="shared" si="11"/>
        <v>#VALUE!</v>
      </c>
      <c r="AA94" s="70" t="e">
        <f t="shared" si="16"/>
        <v>#VALUE!</v>
      </c>
      <c r="AB94" s="45">
        <v>0</v>
      </c>
      <c r="AC94" s="32">
        <f>IF(AND($C$5&lt;=B94, B94&lt;=$C$17), FV($C$22/12,12*D94,$C$21,$C$20,0)*-1,0)</f>
        <v>0</v>
      </c>
      <c r="AE94" s="5">
        <f t="shared" si="12"/>
        <v>0</v>
      </c>
      <c r="AF94" s="5">
        <f t="shared" si="13"/>
        <v>0</v>
      </c>
      <c r="AG94" s="5">
        <f t="shared" si="14"/>
        <v>0</v>
      </c>
      <c r="AH94" s="5">
        <f t="shared" si="23"/>
        <v>0</v>
      </c>
      <c r="AI94" s="5">
        <f t="shared" si="17"/>
        <v>0</v>
      </c>
      <c r="AJ94" s="71" t="str">
        <f t="shared" si="18"/>
        <v/>
      </c>
      <c r="AK94" s="65">
        <v>0</v>
      </c>
      <c r="AL94" s="66"/>
    </row>
    <row r="95" spans="1:38" s="5" customFormat="1" x14ac:dyDescent="0.35">
      <c r="A95"/>
      <c r="B95" s="16">
        <v>59</v>
      </c>
      <c r="C95">
        <f t="shared" si="0"/>
        <v>59</v>
      </c>
      <c r="D95" s="17" t="str">
        <f>IF(AND($C$5&lt;=B95, B95&lt;=$C$17), B95-$C$5, "")</f>
        <v/>
      </c>
      <c r="E95" s="17" t="str">
        <f t="shared" si="1"/>
        <v/>
      </c>
      <c r="F95" s="26">
        <f t="shared" si="2"/>
        <v>-58</v>
      </c>
      <c r="G95" s="18">
        <f t="shared" si="3"/>
        <v>59</v>
      </c>
      <c r="H95" s="11">
        <f t="shared" si="4"/>
        <v>0</v>
      </c>
      <c r="I95" s="10">
        <f t="shared" si="5"/>
        <v>0</v>
      </c>
      <c r="J95" s="11">
        <f>IF(B95&gt;=$C$5,($C$17-$C$5)-C95, "")</f>
        <v>-59</v>
      </c>
      <c r="K95" s="11">
        <f>IF(B95&gt;=$C$5,J95*$C$9*$C$11,"")</f>
        <v>0</v>
      </c>
      <c r="L95" s="11">
        <f t="shared" si="20"/>
        <v>0</v>
      </c>
      <c r="M95" s="11">
        <f>IF(B95&gt;=$C$5, (18-$C$16)-C95, "")</f>
        <v>-41</v>
      </c>
      <c r="N95" s="11">
        <f>IF(B95&gt;=$C$5,4*$C$15*$C$14,"")</f>
        <v>0</v>
      </c>
      <c r="O95" s="11">
        <f t="shared" si="7"/>
        <v>0</v>
      </c>
      <c r="P95" s="5">
        <f>IF(B95&gt;=$C$5,$C$13-C95,"")</f>
        <v>-58</v>
      </c>
      <c r="Q95" s="5">
        <f>IF(B95&gt;=$C$5,$C$12/$C$13*P95,"")</f>
        <v>0</v>
      </c>
      <c r="R95" s="5">
        <f t="shared" si="21"/>
        <v>0</v>
      </c>
      <c r="S95" s="43">
        <f t="shared" si="15"/>
        <v>0</v>
      </c>
      <c r="T95" s="5">
        <f>IF(AND($C$5&lt;=B95,B95&lt;= $C$17), FV($C$23/12,12*C95,$C$32,$C$20,0)*-1,0)</f>
        <v>0</v>
      </c>
      <c r="V95" s="5" t="e">
        <f t="shared" si="19"/>
        <v>#VALUE!</v>
      </c>
      <c r="W95" s="5" t="e">
        <f t="shared" si="9"/>
        <v>#VALUE!</v>
      </c>
      <c r="X95" s="5" t="e">
        <f t="shared" si="10"/>
        <v>#VALUE!</v>
      </c>
      <c r="Y95" s="5" t="e">
        <f t="shared" si="22"/>
        <v>#VALUE!</v>
      </c>
      <c r="Z95" s="5" t="e">
        <f t="shared" si="11"/>
        <v>#VALUE!</v>
      </c>
      <c r="AA95" s="70" t="e">
        <f t="shared" si="16"/>
        <v>#VALUE!</v>
      </c>
      <c r="AB95" s="45">
        <v>0</v>
      </c>
      <c r="AC95" s="32">
        <f>IF(AND($C$5&lt;=B95, B95&lt;=$C$17), FV($C$22/12,12*D95,$C$21,$C$20,0)*-1,0)</f>
        <v>0</v>
      </c>
      <c r="AE95" s="5">
        <f t="shared" si="12"/>
        <v>0</v>
      </c>
      <c r="AF95" s="5">
        <f t="shared" si="13"/>
        <v>0</v>
      </c>
      <c r="AG95" s="5">
        <f t="shared" si="14"/>
        <v>0</v>
      </c>
      <c r="AH95" s="5">
        <f t="shared" si="23"/>
        <v>0</v>
      </c>
      <c r="AI95" s="5">
        <f t="shared" si="17"/>
        <v>0</v>
      </c>
      <c r="AJ95" s="71" t="str">
        <f t="shared" si="18"/>
        <v/>
      </c>
      <c r="AK95" s="65">
        <v>0</v>
      </c>
      <c r="AL95" s="66"/>
    </row>
    <row r="96" spans="1:38" s="5" customFormat="1" x14ac:dyDescent="0.35">
      <c r="A96"/>
      <c r="B96" s="16">
        <v>60</v>
      </c>
      <c r="C96">
        <f t="shared" si="0"/>
        <v>60</v>
      </c>
      <c r="D96" s="17" t="str">
        <f>IF(AND($C$5&lt;=B96, B96&lt;=$C$17), B96-$C$5, "")</f>
        <v/>
      </c>
      <c r="E96" s="17" t="str">
        <f t="shared" si="1"/>
        <v/>
      </c>
      <c r="F96" s="26">
        <f t="shared" si="2"/>
        <v>-59</v>
      </c>
      <c r="G96" s="18">
        <f t="shared" si="3"/>
        <v>60</v>
      </c>
      <c r="H96" s="11">
        <f t="shared" si="4"/>
        <v>0</v>
      </c>
      <c r="I96" s="10">
        <f t="shared" si="5"/>
        <v>0</v>
      </c>
      <c r="J96" s="11">
        <f>IF(B96&gt;=$C$5,($C$17-$C$5)-C96, "")</f>
        <v>-60</v>
      </c>
      <c r="K96" s="11">
        <f>IF(B96&gt;=$C$5,J96*$C$9*$C$11,"")</f>
        <v>0</v>
      </c>
      <c r="L96" s="11">
        <f t="shared" si="20"/>
        <v>0</v>
      </c>
      <c r="M96" s="11">
        <f>IF(B96&gt;=$C$5, (18-$C$16)-C96, "")</f>
        <v>-42</v>
      </c>
      <c r="N96" s="11">
        <f>IF(B96&gt;=$C$5,4*$C$15*$C$14,"")</f>
        <v>0</v>
      </c>
      <c r="O96" s="11">
        <f t="shared" si="7"/>
        <v>0</v>
      </c>
      <c r="P96" s="5">
        <f>IF(B96&gt;=$C$5,$C$13-C96,"")</f>
        <v>-59</v>
      </c>
      <c r="Q96" s="5">
        <f>IF(B96&gt;=$C$5,$C$12/$C$13*P96,"")</f>
        <v>0</v>
      </c>
      <c r="R96" s="5">
        <f t="shared" si="21"/>
        <v>0</v>
      </c>
      <c r="S96" s="43">
        <f t="shared" si="15"/>
        <v>0</v>
      </c>
      <c r="T96" s="5">
        <f>IF(AND($C$5&lt;=B96,B96&lt;= $C$17), FV($C$23/12,12*C96,$C$32,$C$20,0)*-1,0)</f>
        <v>0</v>
      </c>
      <c r="V96" s="5" t="e">
        <f t="shared" si="19"/>
        <v>#VALUE!</v>
      </c>
      <c r="W96" s="5" t="e">
        <f t="shared" si="9"/>
        <v>#VALUE!</v>
      </c>
      <c r="X96" s="5" t="e">
        <f t="shared" si="10"/>
        <v>#VALUE!</v>
      </c>
      <c r="Y96" s="5" t="e">
        <f t="shared" si="22"/>
        <v>#VALUE!</v>
      </c>
      <c r="Z96" s="5" t="e">
        <f t="shared" si="11"/>
        <v>#VALUE!</v>
      </c>
      <c r="AA96" s="70" t="e">
        <f t="shared" si="16"/>
        <v>#VALUE!</v>
      </c>
      <c r="AB96" s="45">
        <v>0</v>
      </c>
      <c r="AC96" s="32">
        <f>IF(AND($C$5&lt;=B96, B96&lt;=$C$17), FV($C$22/12,12*D96,$C$21,$C$20,0)*-1,0)</f>
        <v>0</v>
      </c>
      <c r="AE96" s="5">
        <f t="shared" si="12"/>
        <v>0</v>
      </c>
      <c r="AF96" s="5">
        <f t="shared" si="13"/>
        <v>0</v>
      </c>
      <c r="AG96" s="5">
        <f t="shared" si="14"/>
        <v>0</v>
      </c>
      <c r="AH96" s="5">
        <f t="shared" si="23"/>
        <v>0</v>
      </c>
      <c r="AI96" s="5">
        <f t="shared" si="17"/>
        <v>0</v>
      </c>
      <c r="AJ96" s="71" t="str">
        <f t="shared" si="18"/>
        <v/>
      </c>
      <c r="AK96" s="65">
        <v>0</v>
      </c>
      <c r="AL96" s="66"/>
    </row>
    <row r="97" spans="1:38" s="5" customFormat="1" x14ac:dyDescent="0.35">
      <c r="A97"/>
      <c r="B97" s="16">
        <v>61</v>
      </c>
      <c r="C97">
        <f t="shared" si="0"/>
        <v>61</v>
      </c>
      <c r="D97" s="17" t="str">
        <f>IF(AND($C$5&lt;=B97, B97&lt;=$C$17), B97-$C$5, "")</f>
        <v/>
      </c>
      <c r="E97" s="17" t="str">
        <f t="shared" si="1"/>
        <v/>
      </c>
      <c r="F97" s="26">
        <f t="shared" si="2"/>
        <v>-60</v>
      </c>
      <c r="G97" s="18">
        <f t="shared" si="3"/>
        <v>61</v>
      </c>
      <c r="H97" s="11">
        <f t="shared" si="4"/>
        <v>0</v>
      </c>
      <c r="I97" s="10">
        <f t="shared" si="5"/>
        <v>0</v>
      </c>
      <c r="J97" s="11">
        <f>IF(B97&gt;=$C$5,($C$17-$C$5)-C97, "")</f>
        <v>-61</v>
      </c>
      <c r="K97" s="11">
        <f>IF(B97&gt;=$C$5,J97*$C$9*$C$11,"")</f>
        <v>0</v>
      </c>
      <c r="L97" s="11">
        <f t="shared" si="20"/>
        <v>0</v>
      </c>
      <c r="M97" s="11">
        <f>IF(B97&gt;=$C$5, (18-$C$16)-C97, "")</f>
        <v>-43</v>
      </c>
      <c r="N97" s="11">
        <f>IF(B97&gt;=$C$5,4*$C$15*$C$14,"")</f>
        <v>0</v>
      </c>
      <c r="O97" s="11">
        <f t="shared" si="7"/>
        <v>0</v>
      </c>
      <c r="P97" s="5">
        <f>IF(B97&gt;=$C$5,$C$13-C97,"")</f>
        <v>-60</v>
      </c>
      <c r="Q97" s="5">
        <f>IF(B97&gt;=$C$5,$C$12/$C$13*P97,"")</f>
        <v>0</v>
      </c>
      <c r="R97" s="5">
        <f t="shared" si="21"/>
        <v>0</v>
      </c>
      <c r="S97" s="43">
        <f t="shared" si="15"/>
        <v>0</v>
      </c>
      <c r="T97" s="5">
        <f>IF(AND($C$5&lt;=B97,B97&lt;= $C$17), FV($C$23/12,12*C97,$C$32,$C$20,0)*-1,0)</f>
        <v>0</v>
      </c>
      <c r="V97" s="5" t="e">
        <f t="shared" si="19"/>
        <v>#VALUE!</v>
      </c>
      <c r="W97" s="5" t="e">
        <f t="shared" si="9"/>
        <v>#VALUE!</v>
      </c>
      <c r="X97" s="5" t="e">
        <f t="shared" si="10"/>
        <v>#VALUE!</v>
      </c>
      <c r="Y97" s="5" t="e">
        <f t="shared" si="22"/>
        <v>#VALUE!</v>
      </c>
      <c r="Z97" s="5" t="e">
        <f t="shared" si="11"/>
        <v>#VALUE!</v>
      </c>
      <c r="AA97" s="70" t="e">
        <f t="shared" si="16"/>
        <v>#VALUE!</v>
      </c>
      <c r="AB97" s="45">
        <v>0</v>
      </c>
      <c r="AC97" s="32">
        <f>IF(AND($C$5&lt;=B97, B97&lt;=$C$17), FV($C$22/12,12*D97,$C$21,$C$20,0)*-1,0)</f>
        <v>0</v>
      </c>
      <c r="AE97" s="5">
        <f t="shared" si="12"/>
        <v>0</v>
      </c>
      <c r="AF97" s="5">
        <f t="shared" si="13"/>
        <v>0</v>
      </c>
      <c r="AG97" s="5">
        <f t="shared" si="14"/>
        <v>0</v>
      </c>
      <c r="AH97" s="5">
        <f t="shared" si="23"/>
        <v>0</v>
      </c>
      <c r="AI97" s="5">
        <f t="shared" si="17"/>
        <v>0</v>
      </c>
      <c r="AJ97" s="71" t="str">
        <f t="shared" si="18"/>
        <v/>
      </c>
      <c r="AK97" s="65">
        <v>0</v>
      </c>
      <c r="AL97" s="66"/>
    </row>
    <row r="98" spans="1:38" s="5" customFormat="1" x14ac:dyDescent="0.35">
      <c r="A98"/>
      <c r="B98" s="16">
        <v>62</v>
      </c>
      <c r="C98">
        <f t="shared" si="0"/>
        <v>62</v>
      </c>
      <c r="D98" s="17" t="str">
        <f>IF(AND($C$5&lt;=B98, B98&lt;=$C$17), B98-$C$5, "")</f>
        <v/>
      </c>
      <c r="E98" s="17" t="str">
        <f t="shared" si="1"/>
        <v/>
      </c>
      <c r="F98" s="26">
        <f t="shared" si="2"/>
        <v>-61</v>
      </c>
      <c r="G98" s="18">
        <f t="shared" si="3"/>
        <v>62</v>
      </c>
      <c r="H98" s="11">
        <f t="shared" si="4"/>
        <v>0</v>
      </c>
      <c r="I98" s="10">
        <f t="shared" si="5"/>
        <v>0</v>
      </c>
      <c r="J98" s="11">
        <f>IF(B98&gt;=$C$5,($C$17-$C$5)-C98, "")</f>
        <v>-62</v>
      </c>
      <c r="K98" s="11">
        <f>IF(B98&gt;=$C$5,J98*$C$9*$C$11,"")</f>
        <v>0</v>
      </c>
      <c r="L98" s="11">
        <f t="shared" si="20"/>
        <v>0</v>
      </c>
      <c r="M98" s="11">
        <f>IF(B98&gt;=$C$5, (18-$C$16)-C98, "")</f>
        <v>-44</v>
      </c>
      <c r="N98" s="11">
        <f>IF(B98&gt;=$C$5,4*$C$15*$C$14,"")</f>
        <v>0</v>
      </c>
      <c r="O98" s="11">
        <f t="shared" si="7"/>
        <v>0</v>
      </c>
      <c r="P98" s="5">
        <f>IF(B98&gt;=$C$5,$C$13-C98,"")</f>
        <v>-61</v>
      </c>
      <c r="Q98" s="5">
        <f>IF(B98&gt;=$C$5,$C$12/$C$13*P98,"")</f>
        <v>0</v>
      </c>
      <c r="R98" s="5">
        <f t="shared" si="21"/>
        <v>0</v>
      </c>
      <c r="S98" s="43">
        <f t="shared" si="15"/>
        <v>0</v>
      </c>
      <c r="T98" s="5">
        <f>IF(AND($C$5&lt;=B98,B98&lt;= $C$17), FV($C$23/12,12*C98,$C$32,$C$20,0)*-1,0)</f>
        <v>0</v>
      </c>
      <c r="V98" s="5" t="e">
        <f t="shared" si="19"/>
        <v>#VALUE!</v>
      </c>
      <c r="W98" s="5" t="e">
        <f t="shared" si="9"/>
        <v>#VALUE!</v>
      </c>
      <c r="X98" s="5" t="e">
        <f t="shared" si="10"/>
        <v>#VALUE!</v>
      </c>
      <c r="Y98" s="5" t="e">
        <f t="shared" si="22"/>
        <v>#VALUE!</v>
      </c>
      <c r="Z98" s="5" t="e">
        <f t="shared" si="11"/>
        <v>#VALUE!</v>
      </c>
      <c r="AA98" s="70" t="e">
        <f t="shared" si="16"/>
        <v>#VALUE!</v>
      </c>
      <c r="AB98" s="45">
        <v>0</v>
      </c>
      <c r="AC98" s="32">
        <f>IF(AND($C$5&lt;=B98, B98&lt;=$C$17), FV($C$22/12,12*D98,$C$21,$C$20,0)*-1,0)</f>
        <v>0</v>
      </c>
      <c r="AE98" s="5">
        <f t="shared" si="12"/>
        <v>0</v>
      </c>
      <c r="AF98" s="5">
        <f t="shared" si="13"/>
        <v>0</v>
      </c>
      <c r="AG98" s="5">
        <f t="shared" si="14"/>
        <v>0</v>
      </c>
      <c r="AH98" s="5">
        <f t="shared" si="23"/>
        <v>0</v>
      </c>
      <c r="AI98" s="5">
        <f t="shared" si="17"/>
        <v>0</v>
      </c>
      <c r="AJ98" s="71" t="str">
        <f t="shared" si="18"/>
        <v/>
      </c>
      <c r="AK98" s="65">
        <v>0</v>
      </c>
      <c r="AL98" s="66"/>
    </row>
    <row r="99" spans="1:38" s="5" customFormat="1" x14ac:dyDescent="0.35">
      <c r="A99"/>
      <c r="B99" s="16">
        <v>63</v>
      </c>
      <c r="C99">
        <f t="shared" si="0"/>
        <v>63</v>
      </c>
      <c r="D99" s="17" t="str">
        <f>IF(AND($C$5&lt;=B99, B99&lt;=$C$17), B99-$C$5, "")</f>
        <v/>
      </c>
      <c r="E99" s="17" t="str">
        <f t="shared" si="1"/>
        <v/>
      </c>
      <c r="F99" s="26">
        <f t="shared" si="2"/>
        <v>-62</v>
      </c>
      <c r="G99" s="18">
        <f t="shared" si="3"/>
        <v>63</v>
      </c>
      <c r="H99" s="11">
        <f t="shared" si="4"/>
        <v>0</v>
      </c>
      <c r="I99" s="10">
        <f t="shared" si="5"/>
        <v>0</v>
      </c>
      <c r="J99" s="11">
        <f>IF(B99&gt;=$C$5,($C$17-$C$5)-C99, "")</f>
        <v>-63</v>
      </c>
      <c r="K99" s="11">
        <f>IF(B99&gt;=$C$5,J99*$C$9*$C$11,"")</f>
        <v>0</v>
      </c>
      <c r="L99" s="11">
        <f t="shared" si="20"/>
        <v>0</v>
      </c>
      <c r="M99" s="11">
        <f>IF(B99&gt;=$C$5, (18-$C$16)-C99, "")</f>
        <v>-45</v>
      </c>
      <c r="N99" s="11">
        <f>IF(B99&gt;=$C$5,4*$C$15*$C$14,"")</f>
        <v>0</v>
      </c>
      <c r="O99" s="11">
        <f t="shared" si="7"/>
        <v>0</v>
      </c>
      <c r="P99" s="5">
        <f>IF(B99&gt;=$C$5,$C$13-C99,"")</f>
        <v>-62</v>
      </c>
      <c r="Q99" s="5">
        <f>IF(B99&gt;=$C$5,$C$12/$C$13*P99,"")</f>
        <v>0</v>
      </c>
      <c r="R99" s="5">
        <f t="shared" si="21"/>
        <v>0</v>
      </c>
      <c r="S99" s="43">
        <f t="shared" si="15"/>
        <v>0</v>
      </c>
      <c r="T99" s="5">
        <f>IF(AND($C$5&lt;=B99,B99&lt;= $C$17), FV($C$23/12,12*C99,$C$32,$C$20,0)*-1,0)</f>
        <v>0</v>
      </c>
      <c r="V99" s="5" t="e">
        <f t="shared" si="19"/>
        <v>#VALUE!</v>
      </c>
      <c r="W99" s="5" t="e">
        <f t="shared" si="9"/>
        <v>#VALUE!</v>
      </c>
      <c r="X99" s="5" t="e">
        <f t="shared" si="10"/>
        <v>#VALUE!</v>
      </c>
      <c r="Y99" s="5" t="e">
        <f t="shared" si="22"/>
        <v>#VALUE!</v>
      </c>
      <c r="Z99" s="5" t="e">
        <f t="shared" si="11"/>
        <v>#VALUE!</v>
      </c>
      <c r="AA99" s="70" t="e">
        <f t="shared" si="16"/>
        <v>#VALUE!</v>
      </c>
      <c r="AB99" s="45">
        <v>0</v>
      </c>
      <c r="AC99" s="32">
        <f>IF(AND($C$5&lt;=B99, B99&lt;=$C$17), FV($C$22/12,12*D99,$C$21,$C$20,0)*-1,0)</f>
        <v>0</v>
      </c>
      <c r="AE99" s="5">
        <f t="shared" si="12"/>
        <v>0</v>
      </c>
      <c r="AF99" s="5">
        <f t="shared" si="13"/>
        <v>0</v>
      </c>
      <c r="AG99" s="5">
        <f t="shared" si="14"/>
        <v>0</v>
      </c>
      <c r="AH99" s="5">
        <f t="shared" si="23"/>
        <v>0</v>
      </c>
      <c r="AI99" s="5">
        <f t="shared" si="17"/>
        <v>0</v>
      </c>
      <c r="AJ99" s="71" t="str">
        <f t="shared" si="18"/>
        <v/>
      </c>
      <c r="AK99" s="65">
        <v>0</v>
      </c>
      <c r="AL99" s="66"/>
    </row>
    <row r="100" spans="1:38" s="5" customFormat="1" x14ac:dyDescent="0.35">
      <c r="A100"/>
      <c r="B100" s="16">
        <v>64</v>
      </c>
      <c r="C100">
        <f t="shared" ref="C100:C136" si="24">IF($C$5&lt;=B100,$B100-$C$5,"")</f>
        <v>64</v>
      </c>
      <c r="D100" s="17" t="str">
        <f>IF(AND($C$5&lt;=B100, B100&lt;=$C$17), B100-$C$5, "")</f>
        <v/>
      </c>
      <c r="E100" s="17" t="str">
        <f t="shared" ref="E100:E136" si="25">IF(AND($C$17&lt;=B100, B100&lt;=$C$18), B100-$C$17, "")</f>
        <v/>
      </c>
      <c r="F100" s="26">
        <f t="shared" ref="F100:F136" si="26">IF(B100&gt;=$C$5, $C$8-C100, "")</f>
        <v>-63</v>
      </c>
      <c r="G100" s="18">
        <f t="shared" ref="G100" si="27">IF(B100&gt;=$C$17, B100-$C$17, "")</f>
        <v>64</v>
      </c>
      <c r="H100" s="11">
        <f t="shared" ref="H100:H136" si="28">IF(B100&gt;=$C$5,$C$7/$C$8*F100,"")</f>
        <v>0</v>
      </c>
      <c r="I100" s="10">
        <f t="shared" ref="I100:I136" si="29">IF(H100&gt;0,H100,0)</f>
        <v>0</v>
      </c>
      <c r="J100" s="11">
        <f>IF(B100&gt;=$C$5,($C$17-$C$5)-C100, "")</f>
        <v>-64</v>
      </c>
      <c r="K100" s="11">
        <f>IF(B100&gt;=$C$5,J100*$C$9*$C$11,"")</f>
        <v>0</v>
      </c>
      <c r="L100" s="11">
        <f t="shared" si="20"/>
        <v>0</v>
      </c>
      <c r="M100" s="11">
        <f>IF(B100&gt;=$C$5, (18-$C$16)-C100, "")</f>
        <v>-46</v>
      </c>
      <c r="N100" s="11">
        <f>IF(B100&gt;=$C$5,4*$C$15*$C$14,"")</f>
        <v>0</v>
      </c>
      <c r="O100" s="11">
        <f t="shared" ref="O100:O136" si="30">IF(M100&gt;=0,N100,0)</f>
        <v>0</v>
      </c>
      <c r="P100" s="5">
        <f>IF(B100&gt;=$C$5,$C$13-C100,"")</f>
        <v>-63</v>
      </c>
      <c r="Q100" s="5">
        <f>IF(B100&gt;=$C$5,$C$12/$C$13*P100,"")</f>
        <v>0</v>
      </c>
      <c r="R100" s="5">
        <f t="shared" si="21"/>
        <v>0</v>
      </c>
      <c r="S100" s="43">
        <f t="shared" si="15"/>
        <v>0</v>
      </c>
      <c r="T100" s="5">
        <f>IF(AND($C$5&lt;=B100,B100&lt;= $C$17), FV($C$23/12,12*C100,$C$32,$C$20,0)*-1,0)</f>
        <v>0</v>
      </c>
      <c r="V100" s="5" t="e">
        <f t="shared" si="19"/>
        <v>#VALUE!</v>
      </c>
      <c r="W100" s="5" t="e">
        <f t="shared" si="9"/>
        <v>#VALUE!</v>
      </c>
      <c r="X100" s="5" t="e">
        <f t="shared" ref="X100" si="31">IF($B100&gt;$C$17,$C$28*((1+$C$25)^$E100),0)</f>
        <v>#VALUE!</v>
      </c>
      <c r="Y100" s="5" t="e">
        <f t="shared" si="22"/>
        <v>#VALUE!</v>
      </c>
      <c r="Z100" s="5" t="e">
        <f t="shared" ref="Z100:Z136" si="32">T100+Y100</f>
        <v>#VALUE!</v>
      </c>
      <c r="AA100" s="70" t="e">
        <f t="shared" si="16"/>
        <v>#VALUE!</v>
      </c>
      <c r="AB100" s="45">
        <v>0</v>
      </c>
      <c r="AC100" s="32">
        <f>IF(AND($C$5&lt;=B100, B100&lt;=$C$17), FV($C$22/12,12*D100,$C$21,$C$20,0)*-1,0)</f>
        <v>0</v>
      </c>
      <c r="AE100" s="5">
        <f t="shared" ref="AE100:AE102" si="33">AH99*$C$22</f>
        <v>0</v>
      </c>
      <c r="AF100" s="5">
        <f t="shared" ref="AF100:AF136" si="34">AH99+AE100</f>
        <v>0</v>
      </c>
      <c r="AG100" s="5">
        <f t="shared" ref="AG100:AG101" si="35">IF($B100&gt;$C$17,$C$28*((1+$C$25)^$G100),0)</f>
        <v>0</v>
      </c>
      <c r="AH100" s="5">
        <f t="shared" si="23"/>
        <v>0</v>
      </c>
      <c r="AI100" s="5">
        <f t="shared" si="17"/>
        <v>0</v>
      </c>
      <c r="AJ100" s="71" t="str">
        <f t="shared" si="18"/>
        <v/>
      </c>
      <c r="AK100" s="65">
        <v>0</v>
      </c>
      <c r="AL100" s="66"/>
    </row>
    <row r="101" spans="1:38" s="5" customFormat="1" x14ac:dyDescent="0.35">
      <c r="A101"/>
      <c r="B101" s="16">
        <v>65</v>
      </c>
      <c r="C101">
        <f t="shared" si="24"/>
        <v>65</v>
      </c>
      <c r="D101" s="17" t="str">
        <f>IF(AND($C$5&lt;=B101, B101&lt;=$C$17), B101-$C$5, "")</f>
        <v/>
      </c>
      <c r="E101" s="17" t="str">
        <f t="shared" si="25"/>
        <v/>
      </c>
      <c r="F101" s="26">
        <f t="shared" si="26"/>
        <v>-64</v>
      </c>
      <c r="G101" s="18">
        <f>IF(B101&gt;=$C$17, B101-$C$17, "")</f>
        <v>65</v>
      </c>
      <c r="H101" s="11">
        <f t="shared" si="28"/>
        <v>0</v>
      </c>
      <c r="I101" s="10">
        <f t="shared" si="29"/>
        <v>0</v>
      </c>
      <c r="J101" s="11">
        <f>IF(B101&gt;=$C$5,($C$17-$C$5)-C101, "")</f>
        <v>-65</v>
      </c>
      <c r="K101" s="11">
        <f>IF(B101&gt;=$C$5,J101*$C$9*$C$11,"")</f>
        <v>0</v>
      </c>
      <c r="L101" s="11">
        <f t="shared" si="20"/>
        <v>0</v>
      </c>
      <c r="M101" s="11">
        <f>IF(B101&gt;=$C$5, (18-$C$16)-C101, "")</f>
        <v>-47</v>
      </c>
      <c r="N101" s="11">
        <f>IF(B101&gt;=$C$5,4*$C$15*$C$14,"")</f>
        <v>0</v>
      </c>
      <c r="O101" s="11">
        <f t="shared" si="30"/>
        <v>0</v>
      </c>
      <c r="P101" s="5">
        <f>IF(B101&gt;=$C$5,$C$13-C101,"")</f>
        <v>-64</v>
      </c>
      <c r="Q101" s="5">
        <f>IF(B101&gt;=$C$5,$C$12/$C$13*P101,"")</f>
        <v>0</v>
      </c>
      <c r="R101" s="5">
        <f t="shared" si="21"/>
        <v>0</v>
      </c>
      <c r="S101" s="43">
        <f t="shared" ref="S101:S136" si="36">IF(B101&gt;=$C$5,I101+L101+O101+R101,"")</f>
        <v>0</v>
      </c>
      <c r="T101" s="5">
        <f>IF(AND($C$5&lt;=B101,B101&lt;= $C$17), FV($C$23/12,12*C101,$C$32,$C$20,0)*-1,0)</f>
        <v>0</v>
      </c>
      <c r="V101" s="5" t="e">
        <f t="shared" si="19"/>
        <v>#VALUE!</v>
      </c>
      <c r="W101" s="5" t="e">
        <f t="shared" ref="W101:W136" si="37">Y100+V101</f>
        <v>#VALUE!</v>
      </c>
      <c r="X101" s="5" t="e">
        <f>IF($B101&gt;$C$17,$C$28*((1+$C$25)^$E101),0)</f>
        <v>#VALUE!</v>
      </c>
      <c r="Y101" s="5" t="e">
        <f t="shared" si="22"/>
        <v>#VALUE!</v>
      </c>
      <c r="Z101" s="5" t="e">
        <f t="shared" si="32"/>
        <v>#VALUE!</v>
      </c>
      <c r="AA101" s="70" t="e">
        <f t="shared" ref="AA101:AA136" si="38">IF(Z101&gt;0,Z101,"")</f>
        <v>#VALUE!</v>
      </c>
      <c r="AB101" s="45">
        <v>0</v>
      </c>
      <c r="AC101" s="32">
        <f>IF(AND($C$5&lt;=B101, B101&lt;=$C$17), FV($C$22/12,12*D101,$C$21,$C$20,0)*-1,0)</f>
        <v>0</v>
      </c>
      <c r="AE101" s="5">
        <f t="shared" si="33"/>
        <v>0</v>
      </c>
      <c r="AF101" s="5">
        <f t="shared" si="34"/>
        <v>0</v>
      </c>
      <c r="AG101" s="5">
        <f t="shared" si="35"/>
        <v>0</v>
      </c>
      <c r="AH101" s="5">
        <f t="shared" si="23"/>
        <v>0</v>
      </c>
      <c r="AI101" s="5">
        <f t="shared" ref="AI101:AI136" si="39">AC101+AH101</f>
        <v>0</v>
      </c>
      <c r="AJ101" s="71" t="str">
        <f t="shared" ref="AJ101:AJ136" si="40">IF(AI101&gt;0,AI101,"")</f>
        <v/>
      </c>
      <c r="AK101" s="65">
        <v>0</v>
      </c>
      <c r="AL101" s="66"/>
    </row>
    <row r="102" spans="1:38" s="5" customFormat="1" x14ac:dyDescent="0.35">
      <c r="A102"/>
      <c r="B102" s="16">
        <v>66</v>
      </c>
      <c r="C102">
        <f t="shared" si="24"/>
        <v>66</v>
      </c>
      <c r="D102" s="17" t="str">
        <f>IF(AND($C$5&lt;=B102, B102&lt;=$C$17), B102-$C$5, "")</f>
        <v/>
      </c>
      <c r="E102" s="17" t="str">
        <f t="shared" si="25"/>
        <v/>
      </c>
      <c r="F102" s="26">
        <f t="shared" si="26"/>
        <v>-65</v>
      </c>
      <c r="G102" s="18">
        <f t="shared" ref="G102:G136" si="41">IF(B102&gt;=$C$17, B102-$C$17, "")</f>
        <v>66</v>
      </c>
      <c r="H102" s="11">
        <f t="shared" si="28"/>
        <v>0</v>
      </c>
      <c r="I102" s="10">
        <f t="shared" si="29"/>
        <v>0</v>
      </c>
      <c r="J102" s="11">
        <f>IF(B102&gt;=$C$5,($C$17-$C$5)-C102, "")</f>
        <v>-66</v>
      </c>
      <c r="K102" s="11">
        <f>IF(B102&gt;=$C$5,J102*$C$9*$C$11,"")</f>
        <v>0</v>
      </c>
      <c r="L102" s="11">
        <f t="shared" si="20"/>
        <v>0</v>
      </c>
      <c r="M102" s="11">
        <f>IF(B102&gt;=$C$5, (18-$C$16)-C102, "")</f>
        <v>-48</v>
      </c>
      <c r="N102" s="11">
        <f>IF(B102&gt;=$C$5,4*$C$15*$C$14,"")</f>
        <v>0</v>
      </c>
      <c r="O102" s="11">
        <f t="shared" si="30"/>
        <v>0</v>
      </c>
      <c r="P102" s="5">
        <f>IF(B102&gt;=$C$5,$C$13-C102,"")</f>
        <v>-65</v>
      </c>
      <c r="Q102" s="5">
        <f>IF(B102&gt;=$C$5,$C$12/$C$13*P102,"")</f>
        <v>0</v>
      </c>
      <c r="R102" s="5">
        <f t="shared" si="21"/>
        <v>0</v>
      </c>
      <c r="S102" s="43">
        <f t="shared" si="36"/>
        <v>0</v>
      </c>
      <c r="T102" s="5">
        <f>IF(AND($C$5&lt;=B102,B102&lt;= $C$17), FV($C$23/12,12*C102,$C$32,$C$20,0)*-1,0)</f>
        <v>0</v>
      </c>
      <c r="V102" s="5" t="e">
        <f t="shared" ref="V102:V136" si="42">Y101*$C$24</f>
        <v>#VALUE!</v>
      </c>
      <c r="W102" s="5" t="e">
        <f t="shared" si="37"/>
        <v>#VALUE!</v>
      </c>
      <c r="X102" s="5">
        <f>IF($B102&gt;$C$17,$C$28*((1+$C$25)^$G102),0)</f>
        <v>0</v>
      </c>
      <c r="Y102" s="5" t="e">
        <f t="shared" si="22"/>
        <v>#VALUE!</v>
      </c>
      <c r="Z102" s="5" t="e">
        <f t="shared" si="32"/>
        <v>#VALUE!</v>
      </c>
      <c r="AA102" s="70" t="e">
        <f t="shared" si="38"/>
        <v>#VALUE!</v>
      </c>
      <c r="AB102" s="45">
        <v>0</v>
      </c>
      <c r="AC102" s="32">
        <f>IF(AND($C$5&lt;=B102, B102&lt;=$C$17), FV($C$22/12,12*D102,$C$21,$C$20,0)*-1,0)</f>
        <v>0</v>
      </c>
      <c r="AE102" s="5">
        <f t="shared" si="33"/>
        <v>0</v>
      </c>
      <c r="AF102" s="5">
        <f t="shared" si="34"/>
        <v>0</v>
      </c>
      <c r="AG102" s="5">
        <f>IF($B102&gt;$C$17,$C$28*((1+$C$25)^$G102),0)</f>
        <v>0</v>
      </c>
      <c r="AH102" s="5">
        <f t="shared" si="23"/>
        <v>0</v>
      </c>
      <c r="AI102" s="5">
        <f t="shared" si="39"/>
        <v>0</v>
      </c>
      <c r="AJ102" s="71" t="str">
        <f t="shared" si="40"/>
        <v/>
      </c>
      <c r="AK102" s="65">
        <v>0</v>
      </c>
      <c r="AL102" s="66"/>
    </row>
    <row r="103" spans="1:38" s="5" customFormat="1" x14ac:dyDescent="0.35">
      <c r="A103"/>
      <c r="B103" s="16">
        <v>67</v>
      </c>
      <c r="C103">
        <f t="shared" si="24"/>
        <v>67</v>
      </c>
      <c r="D103" s="17" t="str">
        <f>IF(AND($C$5&lt;=B103, B103&lt;=$C$17), B103-$C$5, "")</f>
        <v/>
      </c>
      <c r="E103" s="17" t="str">
        <f t="shared" si="25"/>
        <v/>
      </c>
      <c r="F103" s="26">
        <f t="shared" si="26"/>
        <v>-66</v>
      </c>
      <c r="G103" s="18">
        <f t="shared" si="41"/>
        <v>67</v>
      </c>
      <c r="H103" s="11">
        <f t="shared" si="28"/>
        <v>0</v>
      </c>
      <c r="I103" s="10">
        <f t="shared" si="29"/>
        <v>0</v>
      </c>
      <c r="J103" s="11">
        <f>IF(B103&gt;=$C$5,($C$17-$C$5)-C103, "")</f>
        <v>-67</v>
      </c>
      <c r="K103" s="11">
        <f>IF(B103&gt;=$C$5,J103*$C$9*$C$11,"")</f>
        <v>0</v>
      </c>
      <c r="L103" s="11">
        <f t="shared" si="20"/>
        <v>0</v>
      </c>
      <c r="M103" s="11">
        <f>IF(B103&gt;=$C$5, (18-$C$16)-C103, "")</f>
        <v>-49</v>
      </c>
      <c r="N103" s="11">
        <f>IF(B103&gt;=$C$5,4*$C$15*$C$14,"")</f>
        <v>0</v>
      </c>
      <c r="O103" s="11">
        <f t="shared" si="30"/>
        <v>0</v>
      </c>
      <c r="P103" s="5">
        <f>IF(B103&gt;=$C$5,$C$13-C103,"")</f>
        <v>-66</v>
      </c>
      <c r="Q103" s="5">
        <f>IF(B103&gt;=$C$5,$C$12/$C$13*P103,"")</f>
        <v>0</v>
      </c>
      <c r="R103" s="5">
        <f t="shared" si="21"/>
        <v>0</v>
      </c>
      <c r="S103" s="43">
        <f t="shared" si="36"/>
        <v>0</v>
      </c>
      <c r="T103" s="5">
        <f>IF(AND($C$5&lt;=B103,B103&lt;= $C$17), FV($C$23/12,12*C103,$C$32,$C$20,0)*-1,0)</f>
        <v>0</v>
      </c>
      <c r="V103" s="5" t="e">
        <f t="shared" si="42"/>
        <v>#VALUE!</v>
      </c>
      <c r="W103" s="5" t="e">
        <f t="shared" si="37"/>
        <v>#VALUE!</v>
      </c>
      <c r="X103" s="5">
        <f t="shared" ref="X103:X136" si="43">IF($B103&gt;$C$17,$C$28*((1+$C$25)^$G103),0)</f>
        <v>0</v>
      </c>
      <c r="Y103" s="5" t="e">
        <f t="shared" si="22"/>
        <v>#VALUE!</v>
      </c>
      <c r="Z103" s="5" t="e">
        <f t="shared" si="32"/>
        <v>#VALUE!</v>
      </c>
      <c r="AA103" s="70" t="e">
        <f t="shared" si="38"/>
        <v>#VALUE!</v>
      </c>
      <c r="AB103" s="45">
        <v>0</v>
      </c>
      <c r="AC103" s="32">
        <f>IF(AND($C$5&lt;=B103, B103&lt;=$C$17), FV($C$22/12,12*D103,$C$21,$C$20,0)*-1,0)</f>
        <v>0</v>
      </c>
      <c r="AE103" s="5">
        <f>AH102*$C$22</f>
        <v>0</v>
      </c>
      <c r="AF103" s="5">
        <f t="shared" si="34"/>
        <v>0</v>
      </c>
      <c r="AG103" s="5">
        <f t="shared" ref="AG103:AG136" si="44">IF($B103&gt;$C$17,$C$28*((1+$C$25)^$G103),0)</f>
        <v>0</v>
      </c>
      <c r="AH103" s="5">
        <f t="shared" si="23"/>
        <v>0</v>
      </c>
      <c r="AI103" s="5">
        <f t="shared" si="39"/>
        <v>0</v>
      </c>
      <c r="AJ103" s="71" t="str">
        <f t="shared" si="40"/>
        <v/>
      </c>
      <c r="AK103" s="65">
        <v>0</v>
      </c>
      <c r="AL103" s="66"/>
    </row>
    <row r="104" spans="1:38" s="5" customFormat="1" x14ac:dyDescent="0.35">
      <c r="A104"/>
      <c r="B104" s="16">
        <v>68</v>
      </c>
      <c r="C104">
        <f t="shared" si="24"/>
        <v>68</v>
      </c>
      <c r="D104" s="17" t="str">
        <f>IF(AND($C$5&lt;=B104, B104&lt;=$C$17), B104-$C$5, "")</f>
        <v/>
      </c>
      <c r="E104" s="17" t="str">
        <f t="shared" si="25"/>
        <v/>
      </c>
      <c r="F104" s="26">
        <f t="shared" si="26"/>
        <v>-67</v>
      </c>
      <c r="G104" s="18">
        <f t="shared" si="41"/>
        <v>68</v>
      </c>
      <c r="H104" s="11">
        <f t="shared" si="28"/>
        <v>0</v>
      </c>
      <c r="I104" s="10">
        <f t="shared" si="29"/>
        <v>0</v>
      </c>
      <c r="J104" s="11">
        <f>IF(B104&gt;=$C$5,($C$17-$C$5)-C104, "")</f>
        <v>-68</v>
      </c>
      <c r="K104" s="11">
        <f>IF(B104&gt;=$C$5,J104*$C$9*$C$11,"")</f>
        <v>0</v>
      </c>
      <c r="L104" s="11">
        <f t="shared" si="20"/>
        <v>0</v>
      </c>
      <c r="M104" s="11">
        <f>IF(B104&gt;=$C$5, (18-$C$16)-C104, "")</f>
        <v>-50</v>
      </c>
      <c r="N104" s="11">
        <f>IF(B104&gt;=$C$5,4*$C$15*$C$14,"")</f>
        <v>0</v>
      </c>
      <c r="O104" s="11">
        <f t="shared" si="30"/>
        <v>0</v>
      </c>
      <c r="P104" s="5">
        <f>IF(B104&gt;=$C$5,$C$13-C104,"")</f>
        <v>-67</v>
      </c>
      <c r="Q104" s="5">
        <f>IF(B104&gt;=$C$5,$C$12/$C$13*P104,"")</f>
        <v>0</v>
      </c>
      <c r="R104" s="5">
        <f t="shared" si="21"/>
        <v>0</v>
      </c>
      <c r="S104" s="43">
        <f t="shared" si="36"/>
        <v>0</v>
      </c>
      <c r="T104" s="5">
        <f>IF(AND($C$5&lt;=B104,B104&lt;= $C$17), FV($C$23/12,12*C104,$C$32,$C$20,0)*-1,0)</f>
        <v>0</v>
      </c>
      <c r="V104" s="5" t="e">
        <f t="shared" si="42"/>
        <v>#VALUE!</v>
      </c>
      <c r="W104" s="5" t="e">
        <f t="shared" si="37"/>
        <v>#VALUE!</v>
      </c>
      <c r="X104" s="5">
        <f t="shared" si="43"/>
        <v>0</v>
      </c>
      <c r="Y104" s="5" t="e">
        <f t="shared" si="22"/>
        <v>#VALUE!</v>
      </c>
      <c r="Z104" s="5" t="e">
        <f t="shared" si="32"/>
        <v>#VALUE!</v>
      </c>
      <c r="AA104" s="70" t="e">
        <f t="shared" si="38"/>
        <v>#VALUE!</v>
      </c>
      <c r="AB104" s="45">
        <v>0</v>
      </c>
      <c r="AC104" s="32">
        <f>IF(AND($C$5&lt;=B104, B104&lt;=$C$17), FV($C$22/12,12*D104,$C$21,$C$20,0)*-1,0)</f>
        <v>0</v>
      </c>
      <c r="AE104" s="5">
        <f t="shared" ref="AE104:AE136" si="45">AH103*$C$22</f>
        <v>0</v>
      </c>
      <c r="AF104" s="5">
        <f t="shared" si="34"/>
        <v>0</v>
      </c>
      <c r="AG104" s="5">
        <f t="shared" si="44"/>
        <v>0</v>
      </c>
      <c r="AH104" s="5">
        <f t="shared" si="23"/>
        <v>0</v>
      </c>
      <c r="AI104" s="5">
        <f t="shared" si="39"/>
        <v>0</v>
      </c>
      <c r="AJ104" s="71" t="str">
        <f t="shared" si="40"/>
        <v/>
      </c>
      <c r="AK104" s="65">
        <v>0</v>
      </c>
      <c r="AL104" s="66"/>
    </row>
    <row r="105" spans="1:38" s="5" customFormat="1" x14ac:dyDescent="0.35">
      <c r="A105"/>
      <c r="B105" s="16">
        <v>69</v>
      </c>
      <c r="C105">
        <f t="shared" si="24"/>
        <v>69</v>
      </c>
      <c r="D105" s="17" t="str">
        <f>IF(AND($C$5&lt;=B105, B105&lt;=$C$17), B105-$C$5, "")</f>
        <v/>
      </c>
      <c r="E105" s="17" t="str">
        <f t="shared" si="25"/>
        <v/>
      </c>
      <c r="F105" s="26">
        <f t="shared" si="26"/>
        <v>-68</v>
      </c>
      <c r="G105" s="18">
        <f t="shared" si="41"/>
        <v>69</v>
      </c>
      <c r="H105" s="11">
        <f t="shared" si="28"/>
        <v>0</v>
      </c>
      <c r="I105" s="10">
        <f t="shared" si="29"/>
        <v>0</v>
      </c>
      <c r="J105" s="11">
        <f>IF(B105&gt;=$C$5,($C$17-$C$5)-C105, "")</f>
        <v>-69</v>
      </c>
      <c r="K105" s="11">
        <f>IF(B105&gt;=$C$5,J105*$C$9*$C$11,"")</f>
        <v>0</v>
      </c>
      <c r="L105" s="11">
        <f t="shared" si="20"/>
        <v>0</v>
      </c>
      <c r="M105" s="11">
        <f>IF(B105&gt;=$C$5, (18-$C$16)-C105, "")</f>
        <v>-51</v>
      </c>
      <c r="N105" s="11">
        <f>IF(B105&gt;=$C$5,4*$C$15*$C$14,"")</f>
        <v>0</v>
      </c>
      <c r="O105" s="11">
        <f t="shared" si="30"/>
        <v>0</v>
      </c>
      <c r="P105" s="5">
        <f>IF(B105&gt;=$C$5,$C$13-C105,"")</f>
        <v>-68</v>
      </c>
      <c r="Q105" s="5">
        <f>IF(B105&gt;=$C$5,$C$12/$C$13*P105,"")</f>
        <v>0</v>
      </c>
      <c r="R105" s="5">
        <f t="shared" si="21"/>
        <v>0</v>
      </c>
      <c r="S105" s="43">
        <f t="shared" si="36"/>
        <v>0</v>
      </c>
      <c r="T105" s="5">
        <f>IF(AND($C$5&lt;=B105,B105&lt;= $C$17), FV($C$23/12,12*C105,$C$32,$C$20,0)*-1,0)</f>
        <v>0</v>
      </c>
      <c r="V105" s="5" t="e">
        <f t="shared" si="42"/>
        <v>#VALUE!</v>
      </c>
      <c r="W105" s="5" t="e">
        <f t="shared" si="37"/>
        <v>#VALUE!</v>
      </c>
      <c r="X105" s="5">
        <f t="shared" si="43"/>
        <v>0</v>
      </c>
      <c r="Y105" s="5" t="e">
        <f t="shared" si="22"/>
        <v>#VALUE!</v>
      </c>
      <c r="Z105" s="5" t="e">
        <f t="shared" si="32"/>
        <v>#VALUE!</v>
      </c>
      <c r="AA105" s="70" t="e">
        <f t="shared" si="38"/>
        <v>#VALUE!</v>
      </c>
      <c r="AB105" s="45">
        <v>0</v>
      </c>
      <c r="AC105" s="32">
        <f>IF(AND($C$5&lt;=B105, B105&lt;=$C$17), FV($C$22/12,12*D105,$C$21,$C$20,0)*-1,0)</f>
        <v>0</v>
      </c>
      <c r="AE105" s="5">
        <f t="shared" si="45"/>
        <v>0</v>
      </c>
      <c r="AF105" s="5">
        <f t="shared" si="34"/>
        <v>0</v>
      </c>
      <c r="AG105" s="5">
        <f t="shared" si="44"/>
        <v>0</v>
      </c>
      <c r="AH105" s="5">
        <f t="shared" si="23"/>
        <v>0</v>
      </c>
      <c r="AI105" s="5">
        <f t="shared" si="39"/>
        <v>0</v>
      </c>
      <c r="AJ105" s="71" t="str">
        <f t="shared" si="40"/>
        <v/>
      </c>
      <c r="AK105" s="65">
        <v>0</v>
      </c>
      <c r="AL105" s="66"/>
    </row>
    <row r="106" spans="1:38" s="5" customFormat="1" x14ac:dyDescent="0.35">
      <c r="A106"/>
      <c r="B106" s="16">
        <v>70</v>
      </c>
      <c r="C106">
        <f t="shared" si="24"/>
        <v>70</v>
      </c>
      <c r="D106" s="17" t="str">
        <f>IF(AND($C$5&lt;=B106, B106&lt;=$C$17), B106-$C$5, "")</f>
        <v/>
      </c>
      <c r="E106" s="17" t="str">
        <f t="shared" si="25"/>
        <v/>
      </c>
      <c r="F106" s="26">
        <f t="shared" si="26"/>
        <v>-69</v>
      </c>
      <c r="G106" s="18">
        <f t="shared" si="41"/>
        <v>70</v>
      </c>
      <c r="H106" s="11">
        <f t="shared" si="28"/>
        <v>0</v>
      </c>
      <c r="I106" s="10">
        <f t="shared" si="29"/>
        <v>0</v>
      </c>
      <c r="J106" s="11">
        <f>IF(B106&gt;=$C$5,($C$17-$C$5)-C106, "")</f>
        <v>-70</v>
      </c>
      <c r="K106" s="11">
        <f>IF(B106&gt;=$C$5,J106*$C$9*$C$11,"")</f>
        <v>0</v>
      </c>
      <c r="L106" s="11">
        <f t="shared" si="20"/>
        <v>0</v>
      </c>
      <c r="M106" s="11">
        <f>IF(B106&gt;=$C$5, (18-$C$16)-C106, "")</f>
        <v>-52</v>
      </c>
      <c r="N106" s="11">
        <f>IF(B106&gt;=$C$5,4*$C$15*$C$14,"")</f>
        <v>0</v>
      </c>
      <c r="O106" s="11">
        <f t="shared" si="30"/>
        <v>0</v>
      </c>
      <c r="P106" s="5">
        <f>IF(B106&gt;=$C$5,$C$13-C106,"")</f>
        <v>-69</v>
      </c>
      <c r="Q106" s="5">
        <f>IF(B106&gt;=$C$5,$C$12/$C$13*P106,"")</f>
        <v>0</v>
      </c>
      <c r="R106" s="5">
        <f t="shared" si="21"/>
        <v>0</v>
      </c>
      <c r="S106" s="43">
        <f t="shared" si="36"/>
        <v>0</v>
      </c>
      <c r="T106" s="5">
        <f>IF(AND($C$5&lt;=B106,B106&lt;= $C$17), FV($C$23/12,12*C106,$C$32,$C$20,0)*-1,0)</f>
        <v>0</v>
      </c>
      <c r="V106" s="5" t="e">
        <f t="shared" si="42"/>
        <v>#VALUE!</v>
      </c>
      <c r="W106" s="5" t="e">
        <f t="shared" si="37"/>
        <v>#VALUE!</v>
      </c>
      <c r="X106" s="5">
        <f t="shared" si="43"/>
        <v>0</v>
      </c>
      <c r="Y106" s="5" t="e">
        <f t="shared" si="22"/>
        <v>#VALUE!</v>
      </c>
      <c r="Z106" s="5" t="e">
        <f t="shared" si="32"/>
        <v>#VALUE!</v>
      </c>
      <c r="AA106" s="70" t="e">
        <f t="shared" si="38"/>
        <v>#VALUE!</v>
      </c>
      <c r="AB106" s="45">
        <v>0</v>
      </c>
      <c r="AC106" s="32">
        <f>IF(AND($C$5&lt;=B106, B106&lt;=$C$17), FV($C$22/12,12*D106,$C$21,$C$20,0)*-1,0)</f>
        <v>0</v>
      </c>
      <c r="AE106" s="5">
        <f t="shared" si="45"/>
        <v>0</v>
      </c>
      <c r="AF106" s="5">
        <f t="shared" si="34"/>
        <v>0</v>
      </c>
      <c r="AG106" s="5">
        <f t="shared" si="44"/>
        <v>0</v>
      </c>
      <c r="AH106" s="5">
        <f t="shared" si="23"/>
        <v>0</v>
      </c>
      <c r="AI106" s="5">
        <f t="shared" si="39"/>
        <v>0</v>
      </c>
      <c r="AJ106" s="71" t="str">
        <f t="shared" si="40"/>
        <v/>
      </c>
      <c r="AK106" s="65">
        <v>0</v>
      </c>
      <c r="AL106" s="66"/>
    </row>
    <row r="107" spans="1:38" s="5" customFormat="1" x14ac:dyDescent="0.35">
      <c r="A107"/>
      <c r="B107" s="16">
        <v>71</v>
      </c>
      <c r="C107">
        <f t="shared" si="24"/>
        <v>71</v>
      </c>
      <c r="D107" s="17" t="str">
        <f>IF(AND($C$5&lt;=B107, B107&lt;=$C$17), B107-$C$5, "")</f>
        <v/>
      </c>
      <c r="E107" s="17" t="str">
        <f t="shared" si="25"/>
        <v/>
      </c>
      <c r="F107" s="26">
        <f t="shared" si="26"/>
        <v>-70</v>
      </c>
      <c r="G107" s="18">
        <f t="shared" si="41"/>
        <v>71</v>
      </c>
      <c r="H107" s="11">
        <f t="shared" si="28"/>
        <v>0</v>
      </c>
      <c r="I107" s="10">
        <f t="shared" si="29"/>
        <v>0</v>
      </c>
      <c r="J107" s="11">
        <f>IF(B107&gt;=$C$5,($C$17-$C$5)-C107, "")</f>
        <v>-71</v>
      </c>
      <c r="K107" s="11">
        <f>IF(B107&gt;=$C$5,J107*$C$9*$C$11,"")</f>
        <v>0</v>
      </c>
      <c r="L107" s="11">
        <f t="shared" si="20"/>
        <v>0</v>
      </c>
      <c r="M107" s="11">
        <f>IF(B107&gt;=$C$5, (18-$C$16)-C107, "")</f>
        <v>-53</v>
      </c>
      <c r="N107" s="11">
        <f>IF(B107&gt;=$C$5,4*$C$15*$C$14,"")</f>
        <v>0</v>
      </c>
      <c r="O107" s="11">
        <f t="shared" si="30"/>
        <v>0</v>
      </c>
      <c r="P107" s="5">
        <f>IF(B107&gt;=$C$5,$C$13-C107,"")</f>
        <v>-70</v>
      </c>
      <c r="Q107" s="5">
        <f>IF(B107&gt;=$C$5,$C$12/$C$13*P107,"")</f>
        <v>0</v>
      </c>
      <c r="R107" s="5">
        <f t="shared" si="21"/>
        <v>0</v>
      </c>
      <c r="S107" s="43">
        <f t="shared" si="36"/>
        <v>0</v>
      </c>
      <c r="T107" s="5">
        <f>IF(AND($C$5&lt;=B107,B107&lt;= $C$17), FV($C$23/12,12*C107,$C$32,$C$20,0)*-1,0)</f>
        <v>0</v>
      </c>
      <c r="V107" s="5" t="e">
        <f t="shared" si="42"/>
        <v>#VALUE!</v>
      </c>
      <c r="W107" s="5" t="e">
        <f t="shared" si="37"/>
        <v>#VALUE!</v>
      </c>
      <c r="X107" s="5">
        <f t="shared" si="43"/>
        <v>0</v>
      </c>
      <c r="Y107" s="5" t="e">
        <f t="shared" si="22"/>
        <v>#VALUE!</v>
      </c>
      <c r="Z107" s="5" t="e">
        <f t="shared" si="32"/>
        <v>#VALUE!</v>
      </c>
      <c r="AA107" s="70" t="e">
        <f t="shared" si="38"/>
        <v>#VALUE!</v>
      </c>
      <c r="AB107" s="45">
        <v>0</v>
      </c>
      <c r="AC107" s="32">
        <f>IF(AND($C$5&lt;=B107, B107&lt;=$C$17), FV($C$22/12,12*D107,$C$21,$C$20,0)*-1,0)</f>
        <v>0</v>
      </c>
      <c r="AE107" s="5">
        <f t="shared" si="45"/>
        <v>0</v>
      </c>
      <c r="AF107" s="5">
        <f t="shared" si="34"/>
        <v>0</v>
      </c>
      <c r="AG107" s="5">
        <f t="shared" si="44"/>
        <v>0</v>
      </c>
      <c r="AH107" s="5">
        <f t="shared" si="23"/>
        <v>0</v>
      </c>
      <c r="AI107" s="5">
        <f t="shared" si="39"/>
        <v>0</v>
      </c>
      <c r="AJ107" s="71" t="str">
        <f t="shared" si="40"/>
        <v/>
      </c>
      <c r="AK107" s="65">
        <v>0</v>
      </c>
      <c r="AL107" s="66"/>
    </row>
    <row r="108" spans="1:38" s="5" customFormat="1" x14ac:dyDescent="0.35">
      <c r="A108"/>
      <c r="B108" s="16">
        <v>72</v>
      </c>
      <c r="C108">
        <f t="shared" si="24"/>
        <v>72</v>
      </c>
      <c r="D108" s="17" t="str">
        <f>IF(AND($C$5&lt;=B108, B108&lt;=$C$17), B108-$C$5, "")</f>
        <v/>
      </c>
      <c r="E108" s="17" t="str">
        <f t="shared" si="25"/>
        <v/>
      </c>
      <c r="F108" s="26">
        <f t="shared" si="26"/>
        <v>-71</v>
      </c>
      <c r="G108" s="18">
        <f t="shared" si="41"/>
        <v>72</v>
      </c>
      <c r="H108" s="11">
        <f t="shared" si="28"/>
        <v>0</v>
      </c>
      <c r="I108" s="10">
        <f t="shared" si="29"/>
        <v>0</v>
      </c>
      <c r="J108" s="11">
        <f>IF(B108&gt;=$C$5,($C$17-$C$5)-C108, "")</f>
        <v>-72</v>
      </c>
      <c r="K108" s="11">
        <f>IF(B108&gt;=$C$5,J108*$C$9*$C$11,"")</f>
        <v>0</v>
      </c>
      <c r="L108" s="11">
        <f t="shared" si="20"/>
        <v>0</v>
      </c>
      <c r="M108" s="11">
        <f>IF(B108&gt;=$C$5, (18-$C$16)-C108, "")</f>
        <v>-54</v>
      </c>
      <c r="N108" s="11">
        <f>IF(B108&gt;=$C$5,4*$C$15*$C$14,"")</f>
        <v>0</v>
      </c>
      <c r="O108" s="11">
        <f t="shared" si="30"/>
        <v>0</v>
      </c>
      <c r="P108" s="5">
        <f>IF(B108&gt;=$C$5,$C$13-C108,"")</f>
        <v>-71</v>
      </c>
      <c r="Q108" s="5">
        <f>IF(B108&gt;=$C$5,$C$12/$C$13*P108,"")</f>
        <v>0</v>
      </c>
      <c r="R108" s="5">
        <f t="shared" si="21"/>
        <v>0</v>
      </c>
      <c r="S108" s="43">
        <f t="shared" si="36"/>
        <v>0</v>
      </c>
      <c r="T108" s="5">
        <f>IF(AND($C$5&lt;=B108,B108&lt;= $C$17), FV($C$23/12,12*C108,$C$32,$C$20,0)*-1,0)</f>
        <v>0</v>
      </c>
      <c r="V108" s="5" t="e">
        <f t="shared" si="42"/>
        <v>#VALUE!</v>
      </c>
      <c r="W108" s="5" t="e">
        <f t="shared" si="37"/>
        <v>#VALUE!</v>
      </c>
      <c r="X108" s="5">
        <f t="shared" si="43"/>
        <v>0</v>
      </c>
      <c r="Y108" s="5" t="e">
        <f t="shared" si="22"/>
        <v>#VALUE!</v>
      </c>
      <c r="Z108" s="5" t="e">
        <f t="shared" si="32"/>
        <v>#VALUE!</v>
      </c>
      <c r="AA108" s="70" t="e">
        <f t="shared" si="38"/>
        <v>#VALUE!</v>
      </c>
      <c r="AB108" s="45">
        <v>0</v>
      </c>
      <c r="AC108" s="32">
        <f>IF(AND($C$5&lt;=B108, B108&lt;=$C$17), FV($C$22/12,12*D108,$C$21,$C$20,0)*-1,0)</f>
        <v>0</v>
      </c>
      <c r="AE108" s="5">
        <f t="shared" si="45"/>
        <v>0</v>
      </c>
      <c r="AF108" s="5">
        <f t="shared" si="34"/>
        <v>0</v>
      </c>
      <c r="AG108" s="5">
        <f t="shared" si="44"/>
        <v>0</v>
      </c>
      <c r="AH108" s="5">
        <f t="shared" si="23"/>
        <v>0</v>
      </c>
      <c r="AI108" s="5">
        <f t="shared" si="39"/>
        <v>0</v>
      </c>
      <c r="AJ108" s="71" t="str">
        <f t="shared" si="40"/>
        <v/>
      </c>
      <c r="AK108" s="65">
        <v>0</v>
      </c>
      <c r="AL108" s="66"/>
    </row>
    <row r="109" spans="1:38" s="5" customFormat="1" x14ac:dyDescent="0.35">
      <c r="A109"/>
      <c r="B109" s="16">
        <v>73</v>
      </c>
      <c r="C109">
        <f t="shared" si="24"/>
        <v>73</v>
      </c>
      <c r="D109" s="17" t="str">
        <f>IF(AND($C$5&lt;=B109, B109&lt;=$C$17), B109-$C$5, "")</f>
        <v/>
      </c>
      <c r="E109" s="17" t="str">
        <f t="shared" si="25"/>
        <v/>
      </c>
      <c r="F109" s="26">
        <f t="shared" si="26"/>
        <v>-72</v>
      </c>
      <c r="G109" s="18">
        <f t="shared" si="41"/>
        <v>73</v>
      </c>
      <c r="H109" s="11">
        <f t="shared" si="28"/>
        <v>0</v>
      </c>
      <c r="I109" s="10">
        <f t="shared" si="29"/>
        <v>0</v>
      </c>
      <c r="J109" s="11">
        <f>IF(B109&gt;=$C$5,($C$17-$C$5)-C109, "")</f>
        <v>-73</v>
      </c>
      <c r="K109" s="11">
        <f>IF(B109&gt;=$C$5,J109*$C$9*$C$11,"")</f>
        <v>0</v>
      </c>
      <c r="L109" s="11">
        <f t="shared" si="20"/>
        <v>0</v>
      </c>
      <c r="M109" s="11">
        <f>IF(B109&gt;=$C$5, (18-$C$16)-C109, "")</f>
        <v>-55</v>
      </c>
      <c r="N109" s="11">
        <f>IF(B109&gt;=$C$5,4*$C$15*$C$14,"")</f>
        <v>0</v>
      </c>
      <c r="O109" s="11">
        <f t="shared" si="30"/>
        <v>0</v>
      </c>
      <c r="P109" s="5">
        <f>IF(B109&gt;=$C$5,$C$13-C109,"")</f>
        <v>-72</v>
      </c>
      <c r="Q109" s="5">
        <f>IF(B109&gt;=$C$5,$C$12/$C$13*P109,"")</f>
        <v>0</v>
      </c>
      <c r="R109" s="5">
        <f t="shared" si="21"/>
        <v>0</v>
      </c>
      <c r="S109" s="43">
        <f t="shared" si="36"/>
        <v>0</v>
      </c>
      <c r="T109" s="5">
        <f>IF(AND($C$5&lt;=B109,B109&lt;= $C$17), FV($C$23/12,12*C109,$C$32,$C$20,0)*-1,0)</f>
        <v>0</v>
      </c>
      <c r="V109" s="5" t="e">
        <f t="shared" si="42"/>
        <v>#VALUE!</v>
      </c>
      <c r="W109" s="5" t="e">
        <f t="shared" si="37"/>
        <v>#VALUE!</v>
      </c>
      <c r="X109" s="5">
        <f t="shared" si="43"/>
        <v>0</v>
      </c>
      <c r="Y109" s="5" t="e">
        <f t="shared" si="22"/>
        <v>#VALUE!</v>
      </c>
      <c r="Z109" s="5" t="e">
        <f t="shared" si="32"/>
        <v>#VALUE!</v>
      </c>
      <c r="AA109" s="70" t="e">
        <f t="shared" si="38"/>
        <v>#VALUE!</v>
      </c>
      <c r="AB109" s="45">
        <v>0</v>
      </c>
      <c r="AC109" s="32">
        <f>IF(AND($C$5&lt;=B109, B109&lt;=$C$17), FV($C$22/12,12*D109,$C$21,$C$20,0)*-1,0)</f>
        <v>0</v>
      </c>
      <c r="AE109" s="5">
        <f t="shared" si="45"/>
        <v>0</v>
      </c>
      <c r="AF109" s="5">
        <f t="shared" si="34"/>
        <v>0</v>
      </c>
      <c r="AG109" s="5">
        <f t="shared" si="44"/>
        <v>0</v>
      </c>
      <c r="AH109" s="5">
        <f t="shared" si="23"/>
        <v>0</v>
      </c>
      <c r="AI109" s="5">
        <f t="shared" si="39"/>
        <v>0</v>
      </c>
      <c r="AJ109" s="71" t="str">
        <f t="shared" si="40"/>
        <v/>
      </c>
      <c r="AK109" s="65">
        <v>0</v>
      </c>
      <c r="AL109" s="66"/>
    </row>
    <row r="110" spans="1:38" s="5" customFormat="1" x14ac:dyDescent="0.35">
      <c r="A110"/>
      <c r="B110" s="16">
        <v>74</v>
      </c>
      <c r="C110">
        <f t="shared" si="24"/>
        <v>74</v>
      </c>
      <c r="D110" s="17" t="str">
        <f>IF(AND($C$5&lt;=B110, B110&lt;=$C$17), B110-$C$5, "")</f>
        <v/>
      </c>
      <c r="E110" s="17" t="str">
        <f t="shared" si="25"/>
        <v/>
      </c>
      <c r="F110" s="26">
        <f t="shared" si="26"/>
        <v>-73</v>
      </c>
      <c r="G110" s="18">
        <f t="shared" si="41"/>
        <v>74</v>
      </c>
      <c r="H110" s="11">
        <f t="shared" si="28"/>
        <v>0</v>
      </c>
      <c r="I110" s="10">
        <f t="shared" si="29"/>
        <v>0</v>
      </c>
      <c r="J110" s="11">
        <f>IF(B110&gt;=$C$5,($C$17-$C$5)-C110, "")</f>
        <v>-74</v>
      </c>
      <c r="K110" s="11">
        <f>IF(B110&gt;=$C$5,J110*$C$9*$C$11,"")</f>
        <v>0</v>
      </c>
      <c r="L110" s="11">
        <f t="shared" si="20"/>
        <v>0</v>
      </c>
      <c r="M110" s="11">
        <f>IF(B110&gt;=$C$5, (18-$C$16)-C110, "")</f>
        <v>-56</v>
      </c>
      <c r="N110" s="11">
        <f>IF(B110&gt;=$C$5,4*$C$15*$C$14,"")</f>
        <v>0</v>
      </c>
      <c r="O110" s="11">
        <f t="shared" si="30"/>
        <v>0</v>
      </c>
      <c r="P110" s="5">
        <f>IF(B110&gt;=$C$5,$C$13-C110,"")</f>
        <v>-73</v>
      </c>
      <c r="Q110" s="5">
        <f>IF(B110&gt;=$C$5,$C$12/$C$13*P110,"")</f>
        <v>0</v>
      </c>
      <c r="R110" s="5">
        <f t="shared" si="21"/>
        <v>0</v>
      </c>
      <c r="S110" s="43">
        <f t="shared" si="36"/>
        <v>0</v>
      </c>
      <c r="T110" s="5">
        <f>IF(AND($C$5&lt;=B110,B110&lt;= $C$17), FV($C$23/12,12*C110,$C$32,$C$20,0)*-1,0)</f>
        <v>0</v>
      </c>
      <c r="V110" s="5" t="e">
        <f t="shared" si="42"/>
        <v>#VALUE!</v>
      </c>
      <c r="W110" s="5" t="e">
        <f t="shared" si="37"/>
        <v>#VALUE!</v>
      </c>
      <c r="X110" s="5">
        <f t="shared" si="43"/>
        <v>0</v>
      </c>
      <c r="Y110" s="5" t="e">
        <f t="shared" si="22"/>
        <v>#VALUE!</v>
      </c>
      <c r="Z110" s="5" t="e">
        <f t="shared" si="32"/>
        <v>#VALUE!</v>
      </c>
      <c r="AA110" s="70" t="e">
        <f t="shared" si="38"/>
        <v>#VALUE!</v>
      </c>
      <c r="AB110" s="45">
        <v>0</v>
      </c>
      <c r="AC110" s="32">
        <f>IF(AND($C$5&lt;=B110, B110&lt;=$C$17), FV($C$22/12,12*D110,$C$21,$C$20,0)*-1,0)</f>
        <v>0</v>
      </c>
      <c r="AE110" s="5">
        <f t="shared" si="45"/>
        <v>0</v>
      </c>
      <c r="AF110" s="5">
        <f t="shared" si="34"/>
        <v>0</v>
      </c>
      <c r="AG110" s="5">
        <f t="shared" si="44"/>
        <v>0</v>
      </c>
      <c r="AH110" s="5">
        <f t="shared" si="23"/>
        <v>0</v>
      </c>
      <c r="AI110" s="5">
        <f t="shared" si="39"/>
        <v>0</v>
      </c>
      <c r="AJ110" s="71" t="str">
        <f t="shared" si="40"/>
        <v/>
      </c>
      <c r="AK110" s="65">
        <v>0</v>
      </c>
      <c r="AL110" s="66"/>
    </row>
    <row r="111" spans="1:38" s="5" customFormat="1" x14ac:dyDescent="0.35">
      <c r="A111"/>
      <c r="B111" s="16">
        <v>75</v>
      </c>
      <c r="C111">
        <f t="shared" si="24"/>
        <v>75</v>
      </c>
      <c r="D111" s="17" t="str">
        <f>IF(AND($C$5&lt;=B111, B111&lt;=$C$17), B111-$C$5, "")</f>
        <v/>
      </c>
      <c r="E111" s="17" t="str">
        <f t="shared" si="25"/>
        <v/>
      </c>
      <c r="F111" s="26">
        <f t="shared" si="26"/>
        <v>-74</v>
      </c>
      <c r="G111" s="18">
        <f t="shared" si="41"/>
        <v>75</v>
      </c>
      <c r="H111" s="11">
        <f t="shared" si="28"/>
        <v>0</v>
      </c>
      <c r="I111" s="10">
        <f t="shared" si="29"/>
        <v>0</v>
      </c>
      <c r="J111" s="11">
        <f>IF(B111&gt;=$C$5,($C$17-$C$5)-C111, "")</f>
        <v>-75</v>
      </c>
      <c r="K111" s="11">
        <f>IF(B111&gt;=$C$5,J111*$C$9*$C$11,"")</f>
        <v>0</v>
      </c>
      <c r="L111" s="11">
        <f t="shared" si="20"/>
        <v>0</v>
      </c>
      <c r="M111" s="11">
        <f>IF(B111&gt;=$C$5, (18-$C$16)-C111, "")</f>
        <v>-57</v>
      </c>
      <c r="N111" s="11">
        <f>IF(B111&gt;=$C$5,4*$C$15*$C$14,"")</f>
        <v>0</v>
      </c>
      <c r="O111" s="11">
        <f t="shared" si="30"/>
        <v>0</v>
      </c>
      <c r="P111" s="5">
        <f>IF(B111&gt;=$C$5,$C$13-C111,"")</f>
        <v>-74</v>
      </c>
      <c r="Q111" s="5">
        <f>IF(B111&gt;=$C$5,$C$12/$C$13*P111,"")</f>
        <v>0</v>
      </c>
      <c r="R111" s="5">
        <f t="shared" si="21"/>
        <v>0</v>
      </c>
      <c r="S111" s="43">
        <f t="shared" si="36"/>
        <v>0</v>
      </c>
      <c r="T111" s="5">
        <f>IF(AND($C$5&lt;=B111,B111&lt;= $C$17), FV($C$23/12,12*C111,$C$32,$C$20,0)*-1,0)</f>
        <v>0</v>
      </c>
      <c r="V111" s="5" t="e">
        <f t="shared" si="42"/>
        <v>#VALUE!</v>
      </c>
      <c r="W111" s="5" t="e">
        <f t="shared" si="37"/>
        <v>#VALUE!</v>
      </c>
      <c r="X111" s="5">
        <f t="shared" si="43"/>
        <v>0</v>
      </c>
      <c r="Y111" s="5" t="e">
        <f t="shared" si="22"/>
        <v>#VALUE!</v>
      </c>
      <c r="Z111" s="5" t="e">
        <f t="shared" si="32"/>
        <v>#VALUE!</v>
      </c>
      <c r="AA111" s="70" t="e">
        <f t="shared" si="38"/>
        <v>#VALUE!</v>
      </c>
      <c r="AB111" s="45">
        <v>0</v>
      </c>
      <c r="AC111" s="32">
        <f>IF(AND($C$5&lt;=B111, B111&lt;=$C$17), FV($C$22/12,12*D111,$C$21,$C$20,0)*-1,0)</f>
        <v>0</v>
      </c>
      <c r="AE111" s="5">
        <f t="shared" si="45"/>
        <v>0</v>
      </c>
      <c r="AF111" s="5">
        <f t="shared" si="34"/>
        <v>0</v>
      </c>
      <c r="AG111" s="5">
        <f t="shared" si="44"/>
        <v>0</v>
      </c>
      <c r="AH111" s="5">
        <f t="shared" si="23"/>
        <v>0</v>
      </c>
      <c r="AI111" s="5">
        <f t="shared" si="39"/>
        <v>0</v>
      </c>
      <c r="AJ111" s="71" t="str">
        <f t="shared" si="40"/>
        <v/>
      </c>
      <c r="AK111" s="65">
        <v>0</v>
      </c>
      <c r="AL111" s="66"/>
    </row>
    <row r="112" spans="1:38" s="5" customFormat="1" x14ac:dyDescent="0.35">
      <c r="A112"/>
      <c r="B112" s="16">
        <v>76</v>
      </c>
      <c r="C112">
        <f t="shared" si="24"/>
        <v>76</v>
      </c>
      <c r="D112" s="17" t="str">
        <f>IF(AND($C$5&lt;=B112, B112&lt;=$C$17), B112-$C$5, "")</f>
        <v/>
      </c>
      <c r="E112" s="17" t="str">
        <f t="shared" si="25"/>
        <v/>
      </c>
      <c r="F112" s="26">
        <f t="shared" si="26"/>
        <v>-75</v>
      </c>
      <c r="G112" s="18">
        <f t="shared" si="41"/>
        <v>76</v>
      </c>
      <c r="H112" s="11">
        <f t="shared" si="28"/>
        <v>0</v>
      </c>
      <c r="I112" s="10">
        <f t="shared" si="29"/>
        <v>0</v>
      </c>
      <c r="J112" s="11">
        <f>IF(B112&gt;=$C$5,($C$17-$C$5)-C112, "")</f>
        <v>-76</v>
      </c>
      <c r="K112" s="11">
        <f>IF(B112&gt;=$C$5,J112*$C$9*$C$11,"")</f>
        <v>0</v>
      </c>
      <c r="L112" s="11">
        <f t="shared" si="20"/>
        <v>0</v>
      </c>
      <c r="M112" s="11">
        <f>IF(B112&gt;=$C$5, (18-$C$16)-C112, "")</f>
        <v>-58</v>
      </c>
      <c r="N112" s="11">
        <f>IF(B112&gt;=$C$5,4*$C$15*$C$14,"")</f>
        <v>0</v>
      </c>
      <c r="O112" s="11">
        <f t="shared" si="30"/>
        <v>0</v>
      </c>
      <c r="P112" s="5">
        <f>IF(B112&gt;=$C$5,$C$13-C112,"")</f>
        <v>-75</v>
      </c>
      <c r="Q112" s="5">
        <f>IF(B112&gt;=$C$5,$C$12/$C$13*P112,"")</f>
        <v>0</v>
      </c>
      <c r="R112" s="5">
        <f t="shared" si="21"/>
        <v>0</v>
      </c>
      <c r="S112" s="43">
        <f t="shared" si="36"/>
        <v>0</v>
      </c>
      <c r="T112" s="5">
        <f>IF(AND($C$5&lt;=B112,B112&lt;= $C$17), FV($C$23/12,12*C112,$C$32,$C$20,0)*-1,0)</f>
        <v>0</v>
      </c>
      <c r="V112" s="5" t="e">
        <f t="shared" si="42"/>
        <v>#VALUE!</v>
      </c>
      <c r="W112" s="5" t="e">
        <f t="shared" si="37"/>
        <v>#VALUE!</v>
      </c>
      <c r="X112" s="5">
        <f t="shared" si="43"/>
        <v>0</v>
      </c>
      <c r="Y112" s="5" t="e">
        <f t="shared" si="22"/>
        <v>#VALUE!</v>
      </c>
      <c r="Z112" s="5" t="e">
        <f t="shared" si="32"/>
        <v>#VALUE!</v>
      </c>
      <c r="AA112" s="70" t="e">
        <f t="shared" si="38"/>
        <v>#VALUE!</v>
      </c>
      <c r="AB112" s="45">
        <v>0</v>
      </c>
      <c r="AC112" s="32">
        <f>IF(AND($C$5&lt;=B112, B112&lt;=$C$17), FV($C$22/12,12*D112,$C$21,$C$20,0)*-1,0)</f>
        <v>0</v>
      </c>
      <c r="AE112" s="5">
        <f t="shared" si="45"/>
        <v>0</v>
      </c>
      <c r="AF112" s="5">
        <f t="shared" si="34"/>
        <v>0</v>
      </c>
      <c r="AG112" s="5">
        <f t="shared" si="44"/>
        <v>0</v>
      </c>
      <c r="AH112" s="5">
        <f t="shared" si="23"/>
        <v>0</v>
      </c>
      <c r="AI112" s="5">
        <f t="shared" si="39"/>
        <v>0</v>
      </c>
      <c r="AJ112" s="71" t="str">
        <f t="shared" si="40"/>
        <v/>
      </c>
      <c r="AK112" s="65">
        <v>0</v>
      </c>
      <c r="AL112" s="66"/>
    </row>
    <row r="113" spans="1:38" s="5" customFormat="1" x14ac:dyDescent="0.35">
      <c r="A113"/>
      <c r="B113" s="16">
        <v>77</v>
      </c>
      <c r="C113">
        <f t="shared" si="24"/>
        <v>77</v>
      </c>
      <c r="D113" s="17" t="str">
        <f>IF(AND($C$5&lt;=B113, B113&lt;=$C$17), B113-$C$5, "")</f>
        <v/>
      </c>
      <c r="E113" s="17" t="str">
        <f t="shared" si="25"/>
        <v/>
      </c>
      <c r="F113" s="26">
        <f t="shared" si="26"/>
        <v>-76</v>
      </c>
      <c r="G113" s="18">
        <f t="shared" si="41"/>
        <v>77</v>
      </c>
      <c r="H113" s="11">
        <f t="shared" si="28"/>
        <v>0</v>
      </c>
      <c r="I113" s="10">
        <f t="shared" si="29"/>
        <v>0</v>
      </c>
      <c r="J113" s="11">
        <f>IF(B113&gt;=$C$5,($C$17-$C$5)-C113, "")</f>
        <v>-77</v>
      </c>
      <c r="K113" s="11">
        <f>IF(B113&gt;=$C$5,J113*$C$9*$C$11,"")</f>
        <v>0</v>
      </c>
      <c r="L113" s="11">
        <f t="shared" si="20"/>
        <v>0</v>
      </c>
      <c r="M113" s="11">
        <f>IF(B113&gt;=$C$5, (18-$C$16)-C113, "")</f>
        <v>-59</v>
      </c>
      <c r="N113" s="11">
        <f>IF(B113&gt;=$C$5,4*$C$15*$C$14,"")</f>
        <v>0</v>
      </c>
      <c r="O113" s="11">
        <f t="shared" si="30"/>
        <v>0</v>
      </c>
      <c r="P113" s="5">
        <f>IF(B113&gt;=$C$5,$C$13-C113,"")</f>
        <v>-76</v>
      </c>
      <c r="Q113" s="5">
        <f>IF(B113&gt;=$C$5,$C$12/$C$13*P113,"")</f>
        <v>0</v>
      </c>
      <c r="R113" s="5">
        <f t="shared" si="21"/>
        <v>0</v>
      </c>
      <c r="S113" s="43">
        <f t="shared" si="36"/>
        <v>0</v>
      </c>
      <c r="T113" s="5">
        <f>IF(AND($C$5&lt;=B113,B113&lt;= $C$17), FV($C$23/12,12*C113,$C$32,$C$20,0)*-1,0)</f>
        <v>0</v>
      </c>
      <c r="V113" s="5" t="e">
        <f t="shared" si="42"/>
        <v>#VALUE!</v>
      </c>
      <c r="W113" s="5" t="e">
        <f t="shared" si="37"/>
        <v>#VALUE!</v>
      </c>
      <c r="X113" s="5">
        <f t="shared" si="43"/>
        <v>0</v>
      </c>
      <c r="Y113" s="5" t="e">
        <f t="shared" si="22"/>
        <v>#VALUE!</v>
      </c>
      <c r="Z113" s="5" t="e">
        <f t="shared" si="32"/>
        <v>#VALUE!</v>
      </c>
      <c r="AA113" s="70" t="e">
        <f t="shared" si="38"/>
        <v>#VALUE!</v>
      </c>
      <c r="AB113" s="45">
        <v>0</v>
      </c>
      <c r="AC113" s="32">
        <f>IF(AND($C$5&lt;=B113, B113&lt;=$C$17), FV($C$22/12,12*D113,$C$21,$C$20,0)*-1,0)</f>
        <v>0</v>
      </c>
      <c r="AE113" s="5">
        <f t="shared" si="45"/>
        <v>0</v>
      </c>
      <c r="AF113" s="5">
        <f t="shared" si="34"/>
        <v>0</v>
      </c>
      <c r="AG113" s="5">
        <f t="shared" si="44"/>
        <v>0</v>
      </c>
      <c r="AH113" s="5">
        <f t="shared" si="23"/>
        <v>0</v>
      </c>
      <c r="AI113" s="5">
        <f t="shared" si="39"/>
        <v>0</v>
      </c>
      <c r="AJ113" s="71" t="str">
        <f t="shared" si="40"/>
        <v/>
      </c>
      <c r="AK113" s="65">
        <v>0</v>
      </c>
      <c r="AL113" s="66"/>
    </row>
    <row r="114" spans="1:38" s="5" customFormat="1" x14ac:dyDescent="0.35">
      <c r="A114"/>
      <c r="B114" s="16">
        <v>78</v>
      </c>
      <c r="C114">
        <f t="shared" si="24"/>
        <v>78</v>
      </c>
      <c r="D114" s="17" t="str">
        <f>IF(AND($C$5&lt;=B114, B114&lt;=$C$17), B114-$C$5, "")</f>
        <v/>
      </c>
      <c r="E114" s="17" t="str">
        <f t="shared" si="25"/>
        <v/>
      </c>
      <c r="F114" s="26">
        <f t="shared" si="26"/>
        <v>-77</v>
      </c>
      <c r="G114" s="18">
        <f t="shared" si="41"/>
        <v>78</v>
      </c>
      <c r="H114" s="11">
        <f t="shared" si="28"/>
        <v>0</v>
      </c>
      <c r="I114" s="10">
        <f t="shared" si="29"/>
        <v>0</v>
      </c>
      <c r="J114" s="11">
        <f>IF(B114&gt;=$C$5,($C$17-$C$5)-C114, "")</f>
        <v>-78</v>
      </c>
      <c r="K114" s="11">
        <f>IF(B114&gt;=$C$5,J114*$C$9*$C$11,"")</f>
        <v>0</v>
      </c>
      <c r="L114" s="11">
        <f t="shared" si="20"/>
        <v>0</v>
      </c>
      <c r="M114" s="11">
        <f>IF(B114&gt;=$C$5, (18-$C$16)-C114, "")</f>
        <v>-60</v>
      </c>
      <c r="N114" s="11">
        <f>IF(B114&gt;=$C$5,4*$C$15*$C$14,"")</f>
        <v>0</v>
      </c>
      <c r="O114" s="11">
        <f t="shared" si="30"/>
        <v>0</v>
      </c>
      <c r="P114" s="5">
        <f>IF(B114&gt;=$C$5,$C$13-C114,"")</f>
        <v>-77</v>
      </c>
      <c r="Q114" s="5">
        <f>IF(B114&gt;=$C$5,$C$12/$C$13*P114,"")</f>
        <v>0</v>
      </c>
      <c r="R114" s="5">
        <f t="shared" si="21"/>
        <v>0</v>
      </c>
      <c r="S114" s="43">
        <f t="shared" si="36"/>
        <v>0</v>
      </c>
      <c r="T114" s="5">
        <f>IF(AND($C$5&lt;=B114,B114&lt;= $C$17), FV($C$23/12,12*C114,$C$32,$C$20,0)*-1,0)</f>
        <v>0</v>
      </c>
      <c r="V114" s="5" t="e">
        <f t="shared" si="42"/>
        <v>#VALUE!</v>
      </c>
      <c r="W114" s="5" t="e">
        <f t="shared" si="37"/>
        <v>#VALUE!</v>
      </c>
      <c r="X114" s="5">
        <f t="shared" si="43"/>
        <v>0</v>
      </c>
      <c r="Y114" s="5" t="e">
        <f t="shared" si="22"/>
        <v>#VALUE!</v>
      </c>
      <c r="Z114" s="5" t="e">
        <f t="shared" si="32"/>
        <v>#VALUE!</v>
      </c>
      <c r="AA114" s="70" t="e">
        <f t="shared" si="38"/>
        <v>#VALUE!</v>
      </c>
      <c r="AB114" s="45">
        <v>0</v>
      </c>
      <c r="AC114" s="32">
        <f>IF(AND($C$5&lt;=B114, B114&lt;=$C$17), FV($C$22/12,12*D114,$C$21,$C$20,0)*-1,0)</f>
        <v>0</v>
      </c>
      <c r="AE114" s="5">
        <f t="shared" si="45"/>
        <v>0</v>
      </c>
      <c r="AF114" s="5">
        <f t="shared" si="34"/>
        <v>0</v>
      </c>
      <c r="AG114" s="5">
        <f t="shared" si="44"/>
        <v>0</v>
      </c>
      <c r="AH114" s="5">
        <f t="shared" si="23"/>
        <v>0</v>
      </c>
      <c r="AI114" s="5">
        <f t="shared" si="39"/>
        <v>0</v>
      </c>
      <c r="AJ114" s="71" t="str">
        <f t="shared" si="40"/>
        <v/>
      </c>
      <c r="AK114" s="65">
        <v>0</v>
      </c>
      <c r="AL114" s="66"/>
    </row>
    <row r="115" spans="1:38" s="5" customFormat="1" x14ac:dyDescent="0.35">
      <c r="A115"/>
      <c r="B115" s="16">
        <v>79</v>
      </c>
      <c r="C115">
        <f t="shared" si="24"/>
        <v>79</v>
      </c>
      <c r="D115" s="17" t="str">
        <f>IF(AND($C$5&lt;=B115, B115&lt;=$C$17), B115-$C$5, "")</f>
        <v/>
      </c>
      <c r="E115" s="17" t="str">
        <f t="shared" si="25"/>
        <v/>
      </c>
      <c r="F115" s="26">
        <f t="shared" si="26"/>
        <v>-78</v>
      </c>
      <c r="G115" s="18">
        <f t="shared" si="41"/>
        <v>79</v>
      </c>
      <c r="H115" s="11">
        <f t="shared" si="28"/>
        <v>0</v>
      </c>
      <c r="I115" s="10">
        <f t="shared" si="29"/>
        <v>0</v>
      </c>
      <c r="J115" s="11">
        <f>IF(B115&gt;=$C$5,($C$17-$C$5)-C115, "")</f>
        <v>-79</v>
      </c>
      <c r="K115" s="11">
        <f>IF(B115&gt;=$C$5,J115*$C$9*$C$11,"")</f>
        <v>0</v>
      </c>
      <c r="L115" s="11">
        <f t="shared" si="20"/>
        <v>0</v>
      </c>
      <c r="M115" s="11">
        <f>IF(B115&gt;=$C$5, (18-$C$16)-C115, "")</f>
        <v>-61</v>
      </c>
      <c r="N115" s="11">
        <f>IF(B115&gt;=$C$5,4*$C$15*$C$14,"")</f>
        <v>0</v>
      </c>
      <c r="O115" s="11">
        <f t="shared" si="30"/>
        <v>0</v>
      </c>
      <c r="P115" s="5">
        <f>IF(B115&gt;=$C$5,$C$13-C115,"")</f>
        <v>-78</v>
      </c>
      <c r="Q115" s="5">
        <f>IF(B115&gt;=$C$5,$C$12/$C$13*P115,"")</f>
        <v>0</v>
      </c>
      <c r="R115" s="5">
        <f t="shared" si="21"/>
        <v>0</v>
      </c>
      <c r="S115" s="43">
        <f t="shared" si="36"/>
        <v>0</v>
      </c>
      <c r="T115" s="5">
        <f>IF(AND($C$5&lt;=B115,B115&lt;= $C$17), FV($C$23/12,12*C115,$C$32,$C$20,0)*-1,0)</f>
        <v>0</v>
      </c>
      <c r="V115" s="5" t="e">
        <f t="shared" si="42"/>
        <v>#VALUE!</v>
      </c>
      <c r="W115" s="5" t="e">
        <f t="shared" si="37"/>
        <v>#VALUE!</v>
      </c>
      <c r="X115" s="5">
        <f t="shared" si="43"/>
        <v>0</v>
      </c>
      <c r="Y115" s="5" t="e">
        <f t="shared" si="22"/>
        <v>#VALUE!</v>
      </c>
      <c r="Z115" s="5" t="e">
        <f t="shared" si="32"/>
        <v>#VALUE!</v>
      </c>
      <c r="AA115" s="70" t="e">
        <f t="shared" si="38"/>
        <v>#VALUE!</v>
      </c>
      <c r="AB115" s="45">
        <v>0</v>
      </c>
      <c r="AC115" s="32">
        <f>IF(AND($C$5&lt;=B115, B115&lt;=$C$17), FV($C$22/12,12*D115,$C$21,$C$20,0)*-1,0)</f>
        <v>0</v>
      </c>
      <c r="AE115" s="5">
        <f t="shared" si="45"/>
        <v>0</v>
      </c>
      <c r="AF115" s="5">
        <f t="shared" si="34"/>
        <v>0</v>
      </c>
      <c r="AG115" s="5">
        <f t="shared" si="44"/>
        <v>0</v>
      </c>
      <c r="AH115" s="5">
        <f t="shared" si="23"/>
        <v>0</v>
      </c>
      <c r="AI115" s="5">
        <f t="shared" si="39"/>
        <v>0</v>
      </c>
      <c r="AJ115" s="71" t="str">
        <f t="shared" si="40"/>
        <v/>
      </c>
      <c r="AK115" s="65">
        <v>0</v>
      </c>
      <c r="AL115" s="66"/>
    </row>
    <row r="116" spans="1:38" s="5" customFormat="1" x14ac:dyDescent="0.35">
      <c r="A116"/>
      <c r="B116" s="16">
        <v>80</v>
      </c>
      <c r="C116">
        <f t="shared" si="24"/>
        <v>80</v>
      </c>
      <c r="D116" s="17" t="str">
        <f>IF(AND($C$5&lt;=B116, B116&lt;=$C$17), B116-$C$5, "")</f>
        <v/>
      </c>
      <c r="E116" s="17" t="str">
        <f t="shared" si="25"/>
        <v/>
      </c>
      <c r="F116" s="26">
        <f t="shared" si="26"/>
        <v>-79</v>
      </c>
      <c r="G116" s="18">
        <f t="shared" si="41"/>
        <v>80</v>
      </c>
      <c r="H116" s="11">
        <f t="shared" si="28"/>
        <v>0</v>
      </c>
      <c r="I116" s="10">
        <f t="shared" si="29"/>
        <v>0</v>
      </c>
      <c r="J116" s="11">
        <f>IF(B116&gt;=$C$5,($C$17-$C$5)-C116, "")</f>
        <v>-80</v>
      </c>
      <c r="K116" s="11">
        <f>IF(B116&gt;=$C$5,J116*$C$9*$C$11,"")</f>
        <v>0</v>
      </c>
      <c r="L116" s="11">
        <f t="shared" si="20"/>
        <v>0</v>
      </c>
      <c r="M116" s="11">
        <f>IF(B116&gt;=$C$5, (18-$C$16)-C116, "")</f>
        <v>-62</v>
      </c>
      <c r="N116" s="11">
        <f>IF(B116&gt;=$C$5,4*$C$15*$C$14,"")</f>
        <v>0</v>
      </c>
      <c r="O116" s="11">
        <f t="shared" si="30"/>
        <v>0</v>
      </c>
      <c r="P116" s="5">
        <f>IF(B116&gt;=$C$5,$C$13-C116,"")</f>
        <v>-79</v>
      </c>
      <c r="Q116" s="5">
        <f>IF(B116&gt;=$C$5,$C$12/$C$13*P116,"")</f>
        <v>0</v>
      </c>
      <c r="R116" s="5">
        <f t="shared" si="21"/>
        <v>0</v>
      </c>
      <c r="S116" s="43">
        <f t="shared" si="36"/>
        <v>0</v>
      </c>
      <c r="T116" s="5">
        <f>IF(AND($C$5&lt;=B116,B116&lt;= $C$17), FV($C$23/12,12*C116,$C$32,$C$20,0)*-1,0)</f>
        <v>0</v>
      </c>
      <c r="V116" s="5" t="e">
        <f t="shared" si="42"/>
        <v>#VALUE!</v>
      </c>
      <c r="W116" s="5" t="e">
        <f t="shared" si="37"/>
        <v>#VALUE!</v>
      </c>
      <c r="X116" s="5">
        <f t="shared" si="43"/>
        <v>0</v>
      </c>
      <c r="Y116" s="5" t="e">
        <f t="shared" si="22"/>
        <v>#VALUE!</v>
      </c>
      <c r="Z116" s="5" t="e">
        <f t="shared" si="32"/>
        <v>#VALUE!</v>
      </c>
      <c r="AA116" s="70" t="e">
        <f t="shared" si="38"/>
        <v>#VALUE!</v>
      </c>
      <c r="AB116" s="45">
        <v>0</v>
      </c>
      <c r="AC116" s="32">
        <f>IF(AND($C$5&lt;=B116, B116&lt;=$C$17), FV($C$22/12,12*D116,$C$21,$C$20,0)*-1,0)</f>
        <v>0</v>
      </c>
      <c r="AE116" s="5">
        <f t="shared" si="45"/>
        <v>0</v>
      </c>
      <c r="AF116" s="5">
        <f t="shared" si="34"/>
        <v>0</v>
      </c>
      <c r="AG116" s="5">
        <f t="shared" si="44"/>
        <v>0</v>
      </c>
      <c r="AH116" s="5">
        <f t="shared" si="23"/>
        <v>0</v>
      </c>
      <c r="AI116" s="5">
        <f t="shared" si="39"/>
        <v>0</v>
      </c>
      <c r="AJ116" s="71" t="str">
        <f t="shared" si="40"/>
        <v/>
      </c>
      <c r="AK116" s="65">
        <v>0</v>
      </c>
      <c r="AL116" s="66"/>
    </row>
    <row r="117" spans="1:38" s="5" customFormat="1" x14ac:dyDescent="0.35">
      <c r="A117"/>
      <c r="B117" s="16">
        <v>81</v>
      </c>
      <c r="C117">
        <f t="shared" si="24"/>
        <v>81</v>
      </c>
      <c r="D117" s="17" t="str">
        <f>IF(AND($C$5&lt;=B117, B117&lt;=$C$17), B117-$C$5, "")</f>
        <v/>
      </c>
      <c r="E117" s="17" t="str">
        <f t="shared" si="25"/>
        <v/>
      </c>
      <c r="F117" s="26">
        <f t="shared" si="26"/>
        <v>-80</v>
      </c>
      <c r="G117" s="18">
        <f t="shared" si="41"/>
        <v>81</v>
      </c>
      <c r="H117" s="11">
        <f t="shared" si="28"/>
        <v>0</v>
      </c>
      <c r="I117" s="10">
        <f t="shared" si="29"/>
        <v>0</v>
      </c>
      <c r="J117" s="11">
        <f>IF(B117&gt;=$C$5,($C$17-$C$5)-C117, "")</f>
        <v>-81</v>
      </c>
      <c r="K117" s="11">
        <f>IF(B117&gt;=$C$5,J117*$C$9*$C$11,"")</f>
        <v>0</v>
      </c>
      <c r="L117" s="11">
        <f t="shared" si="20"/>
        <v>0</v>
      </c>
      <c r="M117" s="11">
        <f>IF(B117&gt;=$C$5, (18-$C$16)-C117, "")</f>
        <v>-63</v>
      </c>
      <c r="N117" s="11">
        <f>IF(B117&gt;=$C$5,4*$C$15*$C$14,"")</f>
        <v>0</v>
      </c>
      <c r="O117" s="11">
        <f t="shared" si="30"/>
        <v>0</v>
      </c>
      <c r="P117" s="5">
        <f>IF(B117&gt;=$C$5,$C$13-C117,"")</f>
        <v>-80</v>
      </c>
      <c r="Q117" s="5">
        <f>IF(B117&gt;=$C$5,$C$12/$C$13*P117,"")</f>
        <v>0</v>
      </c>
      <c r="R117" s="5">
        <f t="shared" si="21"/>
        <v>0</v>
      </c>
      <c r="S117" s="43">
        <f t="shared" si="36"/>
        <v>0</v>
      </c>
      <c r="T117" s="5">
        <f>IF(AND($C$5&lt;=B117,B117&lt;= $C$17), FV($C$23/12,12*C117,$C$32,$C$20,0)*-1,0)</f>
        <v>0</v>
      </c>
      <c r="V117" s="5" t="e">
        <f t="shared" si="42"/>
        <v>#VALUE!</v>
      </c>
      <c r="W117" s="5" t="e">
        <f t="shared" si="37"/>
        <v>#VALUE!</v>
      </c>
      <c r="X117" s="5">
        <f t="shared" si="43"/>
        <v>0</v>
      </c>
      <c r="Y117" s="5" t="e">
        <f t="shared" si="22"/>
        <v>#VALUE!</v>
      </c>
      <c r="Z117" s="5" t="e">
        <f t="shared" si="32"/>
        <v>#VALUE!</v>
      </c>
      <c r="AA117" s="70" t="e">
        <f t="shared" si="38"/>
        <v>#VALUE!</v>
      </c>
      <c r="AB117" s="45">
        <v>0</v>
      </c>
      <c r="AC117" s="32">
        <f>IF(AND($C$5&lt;=B117, B117&lt;=$C$17), FV($C$22/12,12*D117,$C$21,$C$20,0)*-1,0)</f>
        <v>0</v>
      </c>
      <c r="AE117" s="5">
        <f t="shared" si="45"/>
        <v>0</v>
      </c>
      <c r="AF117" s="5">
        <f t="shared" si="34"/>
        <v>0</v>
      </c>
      <c r="AG117" s="5">
        <f t="shared" si="44"/>
        <v>0</v>
      </c>
      <c r="AH117" s="5">
        <f t="shared" si="23"/>
        <v>0</v>
      </c>
      <c r="AI117" s="5">
        <f t="shared" si="39"/>
        <v>0</v>
      </c>
      <c r="AJ117" s="71" t="str">
        <f t="shared" si="40"/>
        <v/>
      </c>
      <c r="AK117" s="65">
        <v>0</v>
      </c>
      <c r="AL117" s="66"/>
    </row>
    <row r="118" spans="1:38" s="5" customFormat="1" x14ac:dyDescent="0.35">
      <c r="A118"/>
      <c r="B118" s="16">
        <v>82</v>
      </c>
      <c r="C118">
        <f t="shared" si="24"/>
        <v>82</v>
      </c>
      <c r="D118" s="17" t="str">
        <f>IF(AND($C$5&lt;=B118, B118&lt;=$C$17), B118-$C$5, "")</f>
        <v/>
      </c>
      <c r="E118" s="17" t="str">
        <f t="shared" si="25"/>
        <v/>
      </c>
      <c r="F118" s="26">
        <f t="shared" si="26"/>
        <v>-81</v>
      </c>
      <c r="G118" s="18">
        <f t="shared" si="41"/>
        <v>82</v>
      </c>
      <c r="H118" s="11">
        <f t="shared" si="28"/>
        <v>0</v>
      </c>
      <c r="I118" s="10">
        <f t="shared" si="29"/>
        <v>0</v>
      </c>
      <c r="J118" s="11">
        <f>IF(B118&gt;=$C$5,($C$17-$C$5)-C118, "")</f>
        <v>-82</v>
      </c>
      <c r="K118" s="11">
        <f>IF(B118&gt;=$C$5,J118*$C$9*$C$11,"")</f>
        <v>0</v>
      </c>
      <c r="L118" s="11">
        <f t="shared" si="20"/>
        <v>0</v>
      </c>
      <c r="M118" s="11">
        <f>IF(B118&gt;=$C$5, (18-$C$16)-C118, "")</f>
        <v>-64</v>
      </c>
      <c r="N118" s="11">
        <f>IF(B118&gt;=$C$5,4*$C$15*$C$14,"")</f>
        <v>0</v>
      </c>
      <c r="O118" s="11">
        <f t="shared" si="30"/>
        <v>0</v>
      </c>
      <c r="P118" s="5">
        <f>IF(B118&gt;=$C$5,$C$13-C118,"")</f>
        <v>-81</v>
      </c>
      <c r="Q118" s="5">
        <f>IF(B118&gt;=$C$5,$C$12/$C$13*P118,"")</f>
        <v>0</v>
      </c>
      <c r="R118" s="5">
        <f t="shared" si="21"/>
        <v>0</v>
      </c>
      <c r="S118" s="43">
        <f t="shared" si="36"/>
        <v>0</v>
      </c>
      <c r="T118" s="5">
        <f>IF(AND($C$5&lt;=B118,B118&lt;= $C$17), FV($C$23/12,12*C118,$C$32,$C$20,0)*-1,0)</f>
        <v>0</v>
      </c>
      <c r="V118" s="5" t="e">
        <f t="shared" si="42"/>
        <v>#VALUE!</v>
      </c>
      <c r="W118" s="5" t="e">
        <f t="shared" si="37"/>
        <v>#VALUE!</v>
      </c>
      <c r="X118" s="5">
        <f t="shared" si="43"/>
        <v>0</v>
      </c>
      <c r="Y118" s="5" t="e">
        <f t="shared" si="22"/>
        <v>#VALUE!</v>
      </c>
      <c r="Z118" s="5" t="e">
        <f t="shared" si="32"/>
        <v>#VALUE!</v>
      </c>
      <c r="AA118" s="70" t="e">
        <f t="shared" si="38"/>
        <v>#VALUE!</v>
      </c>
      <c r="AB118" s="45">
        <v>0</v>
      </c>
      <c r="AC118" s="32">
        <f>IF(AND($C$5&lt;=B118, B118&lt;=$C$17), FV($C$22/12,12*D118,$C$21,$C$20,0)*-1,0)</f>
        <v>0</v>
      </c>
      <c r="AE118" s="5">
        <f t="shared" si="45"/>
        <v>0</v>
      </c>
      <c r="AF118" s="5">
        <f t="shared" si="34"/>
        <v>0</v>
      </c>
      <c r="AG118" s="5">
        <f t="shared" si="44"/>
        <v>0</v>
      </c>
      <c r="AH118" s="5">
        <f t="shared" si="23"/>
        <v>0</v>
      </c>
      <c r="AI118" s="5">
        <f t="shared" si="39"/>
        <v>0</v>
      </c>
      <c r="AJ118" s="71" t="str">
        <f t="shared" si="40"/>
        <v/>
      </c>
      <c r="AK118" s="65">
        <v>0</v>
      </c>
      <c r="AL118" s="66"/>
    </row>
    <row r="119" spans="1:38" s="5" customFormat="1" x14ac:dyDescent="0.35">
      <c r="A119"/>
      <c r="B119" s="16">
        <v>83</v>
      </c>
      <c r="C119">
        <f t="shared" si="24"/>
        <v>83</v>
      </c>
      <c r="D119" s="17" t="str">
        <f>IF(AND($C$5&lt;=B119, B119&lt;=$C$17), B119-$C$5, "")</f>
        <v/>
      </c>
      <c r="E119" s="17" t="str">
        <f t="shared" si="25"/>
        <v/>
      </c>
      <c r="F119" s="26">
        <f t="shared" si="26"/>
        <v>-82</v>
      </c>
      <c r="G119" s="18">
        <f t="shared" si="41"/>
        <v>83</v>
      </c>
      <c r="H119" s="11">
        <f t="shared" si="28"/>
        <v>0</v>
      </c>
      <c r="I119" s="10">
        <f t="shared" si="29"/>
        <v>0</v>
      </c>
      <c r="J119" s="11">
        <f>IF(B119&gt;=$C$5,($C$17-$C$5)-C119, "")</f>
        <v>-83</v>
      </c>
      <c r="K119" s="11">
        <f>IF(B119&gt;=$C$5,J119*$C$9*$C$11,"")</f>
        <v>0</v>
      </c>
      <c r="L119" s="11">
        <f t="shared" si="20"/>
        <v>0</v>
      </c>
      <c r="M119" s="11">
        <f>IF(B119&gt;=$C$5, (18-$C$16)-C119, "")</f>
        <v>-65</v>
      </c>
      <c r="N119" s="11">
        <f>IF(B119&gt;=$C$5,4*$C$15*$C$14,"")</f>
        <v>0</v>
      </c>
      <c r="O119" s="11">
        <f t="shared" si="30"/>
        <v>0</v>
      </c>
      <c r="P119" s="5">
        <f>IF(B119&gt;=$C$5,$C$13-C119,"")</f>
        <v>-82</v>
      </c>
      <c r="Q119" s="5">
        <f>IF(B119&gt;=$C$5,$C$12/$C$13*P119,"")</f>
        <v>0</v>
      </c>
      <c r="R119" s="5">
        <f t="shared" si="21"/>
        <v>0</v>
      </c>
      <c r="S119" s="43">
        <f t="shared" si="36"/>
        <v>0</v>
      </c>
      <c r="T119" s="5">
        <f>IF(AND($C$5&lt;=B119,B119&lt;= $C$17), FV($C$23/12,12*C119,$C$32,$C$20,0)*-1,0)</f>
        <v>0</v>
      </c>
      <c r="V119" s="5" t="e">
        <f t="shared" si="42"/>
        <v>#VALUE!</v>
      </c>
      <c r="W119" s="5" t="e">
        <f t="shared" si="37"/>
        <v>#VALUE!</v>
      </c>
      <c r="X119" s="5">
        <f t="shared" si="43"/>
        <v>0</v>
      </c>
      <c r="Y119" s="5" t="e">
        <f t="shared" si="22"/>
        <v>#VALUE!</v>
      </c>
      <c r="Z119" s="5" t="e">
        <f t="shared" si="32"/>
        <v>#VALUE!</v>
      </c>
      <c r="AA119" s="70" t="e">
        <f t="shared" si="38"/>
        <v>#VALUE!</v>
      </c>
      <c r="AB119" s="45">
        <v>0</v>
      </c>
      <c r="AC119" s="32">
        <f>IF(AND($C$5&lt;=B119, B119&lt;=$C$17), FV($C$22/12,12*D119,$C$21,$C$20,0)*-1,0)</f>
        <v>0</v>
      </c>
      <c r="AE119" s="5">
        <f t="shared" si="45"/>
        <v>0</v>
      </c>
      <c r="AF119" s="5">
        <f t="shared" si="34"/>
        <v>0</v>
      </c>
      <c r="AG119" s="5">
        <f t="shared" si="44"/>
        <v>0</v>
      </c>
      <c r="AH119" s="5">
        <f t="shared" si="23"/>
        <v>0</v>
      </c>
      <c r="AI119" s="5">
        <f t="shared" si="39"/>
        <v>0</v>
      </c>
      <c r="AJ119" s="71" t="str">
        <f t="shared" si="40"/>
        <v/>
      </c>
      <c r="AK119" s="65">
        <v>0</v>
      </c>
      <c r="AL119" s="66"/>
    </row>
    <row r="120" spans="1:38" s="5" customFormat="1" x14ac:dyDescent="0.35">
      <c r="A120"/>
      <c r="B120" s="16">
        <v>84</v>
      </c>
      <c r="C120">
        <f t="shared" si="24"/>
        <v>84</v>
      </c>
      <c r="D120" s="17" t="str">
        <f>IF(AND($C$5&lt;=B120, B120&lt;=$C$17), B120-$C$5, "")</f>
        <v/>
      </c>
      <c r="E120" s="17" t="str">
        <f t="shared" si="25"/>
        <v/>
      </c>
      <c r="F120" s="26">
        <f t="shared" si="26"/>
        <v>-83</v>
      </c>
      <c r="G120" s="18">
        <f t="shared" si="41"/>
        <v>84</v>
      </c>
      <c r="H120" s="11">
        <f t="shared" si="28"/>
        <v>0</v>
      </c>
      <c r="I120" s="10">
        <f t="shared" si="29"/>
        <v>0</v>
      </c>
      <c r="J120" s="11">
        <f>IF(B120&gt;=$C$5,($C$17-$C$5)-C120, "")</f>
        <v>-84</v>
      </c>
      <c r="K120" s="11">
        <f>IF(B120&gt;=$C$5,J120*$C$9*$C$11,"")</f>
        <v>0</v>
      </c>
      <c r="L120" s="11">
        <f t="shared" si="20"/>
        <v>0</v>
      </c>
      <c r="M120" s="11">
        <f>IF(B120&gt;=$C$5, (18-$C$16)-C120, "")</f>
        <v>-66</v>
      </c>
      <c r="N120" s="11">
        <f>IF(B120&gt;=$C$5,4*$C$15*$C$14,"")</f>
        <v>0</v>
      </c>
      <c r="O120" s="11">
        <f t="shared" si="30"/>
        <v>0</v>
      </c>
      <c r="P120" s="5">
        <f>IF(B120&gt;=$C$5,$C$13-C120,"")</f>
        <v>-83</v>
      </c>
      <c r="Q120" s="5">
        <f>IF(B120&gt;=$C$5,$C$12/$C$13*P120,"")</f>
        <v>0</v>
      </c>
      <c r="R120" s="5">
        <f t="shared" si="21"/>
        <v>0</v>
      </c>
      <c r="S120" s="43">
        <f t="shared" si="36"/>
        <v>0</v>
      </c>
      <c r="T120" s="5">
        <f>IF(AND($C$5&lt;=B120,B120&lt;= $C$17), FV($C$23/12,12*C120,$C$32,$C$20,0)*-1,0)</f>
        <v>0</v>
      </c>
      <c r="V120" s="5" t="e">
        <f t="shared" si="42"/>
        <v>#VALUE!</v>
      </c>
      <c r="W120" s="5" t="e">
        <f t="shared" si="37"/>
        <v>#VALUE!</v>
      </c>
      <c r="X120" s="5">
        <f t="shared" si="43"/>
        <v>0</v>
      </c>
      <c r="Y120" s="5" t="e">
        <f t="shared" si="22"/>
        <v>#VALUE!</v>
      </c>
      <c r="Z120" s="5" t="e">
        <f t="shared" si="32"/>
        <v>#VALUE!</v>
      </c>
      <c r="AA120" s="70" t="e">
        <f t="shared" si="38"/>
        <v>#VALUE!</v>
      </c>
      <c r="AB120" s="45">
        <v>0</v>
      </c>
      <c r="AC120" s="32">
        <f>IF(AND($C$5&lt;=B120, B120&lt;=$C$17), FV($C$22/12,12*D120,$C$21,$C$20,0)*-1,0)</f>
        <v>0</v>
      </c>
      <c r="AE120" s="5">
        <f t="shared" si="45"/>
        <v>0</v>
      </c>
      <c r="AF120" s="5">
        <f t="shared" si="34"/>
        <v>0</v>
      </c>
      <c r="AG120" s="5">
        <f t="shared" si="44"/>
        <v>0</v>
      </c>
      <c r="AH120" s="5">
        <f t="shared" si="23"/>
        <v>0</v>
      </c>
      <c r="AI120" s="5">
        <f t="shared" si="39"/>
        <v>0</v>
      </c>
      <c r="AJ120" s="71" t="str">
        <f t="shared" si="40"/>
        <v/>
      </c>
      <c r="AK120" s="65">
        <v>0</v>
      </c>
      <c r="AL120" s="66"/>
    </row>
    <row r="121" spans="1:38" s="5" customFormat="1" x14ac:dyDescent="0.35">
      <c r="A121"/>
      <c r="B121" s="16">
        <v>85</v>
      </c>
      <c r="C121">
        <f t="shared" si="24"/>
        <v>85</v>
      </c>
      <c r="D121" s="17" t="str">
        <f>IF(AND($C$5&lt;=B121, B121&lt;=$C$17), B121-$C$5, "")</f>
        <v/>
      </c>
      <c r="E121" s="17" t="str">
        <f t="shared" si="25"/>
        <v/>
      </c>
      <c r="F121" s="26">
        <f t="shared" si="26"/>
        <v>-84</v>
      </c>
      <c r="G121" s="18">
        <f t="shared" si="41"/>
        <v>85</v>
      </c>
      <c r="H121" s="11">
        <f t="shared" si="28"/>
        <v>0</v>
      </c>
      <c r="I121" s="10">
        <f t="shared" si="29"/>
        <v>0</v>
      </c>
      <c r="J121" s="11">
        <f>IF(B121&gt;=$C$5,($C$17-$C$5)-C121, "")</f>
        <v>-85</v>
      </c>
      <c r="K121" s="11">
        <f>IF(B121&gt;=$C$5,J121*$C$9*$C$11,"")</f>
        <v>0</v>
      </c>
      <c r="L121" s="11">
        <f t="shared" si="20"/>
        <v>0</v>
      </c>
      <c r="M121" s="11">
        <f>IF(B121&gt;=$C$5, (18-$C$16)-C121, "")</f>
        <v>-67</v>
      </c>
      <c r="N121" s="11">
        <f>IF(B121&gt;=$C$5,4*$C$15*$C$14,"")</f>
        <v>0</v>
      </c>
      <c r="O121" s="11">
        <f t="shared" si="30"/>
        <v>0</v>
      </c>
      <c r="P121" s="5">
        <f>IF(B121&gt;=$C$5,$C$13-C121,"")</f>
        <v>-84</v>
      </c>
      <c r="Q121" s="5">
        <f>IF(B121&gt;=$C$5,$C$12/$C$13*P121,"")</f>
        <v>0</v>
      </c>
      <c r="R121" s="5">
        <f t="shared" si="21"/>
        <v>0</v>
      </c>
      <c r="S121" s="43">
        <f t="shared" si="36"/>
        <v>0</v>
      </c>
      <c r="T121" s="5">
        <f>IF(AND($C$5&lt;=B121,B121&lt;= $C$17), FV($C$23/12,12*C121,$C$32,$C$20,0)*-1,0)</f>
        <v>0</v>
      </c>
      <c r="V121" s="5" t="e">
        <f t="shared" si="42"/>
        <v>#VALUE!</v>
      </c>
      <c r="W121" s="5" t="e">
        <f t="shared" si="37"/>
        <v>#VALUE!</v>
      </c>
      <c r="X121" s="5">
        <f t="shared" si="43"/>
        <v>0</v>
      </c>
      <c r="Y121" s="5" t="e">
        <f t="shared" si="22"/>
        <v>#VALUE!</v>
      </c>
      <c r="Z121" s="5" t="e">
        <f t="shared" si="32"/>
        <v>#VALUE!</v>
      </c>
      <c r="AA121" s="70" t="e">
        <f t="shared" si="38"/>
        <v>#VALUE!</v>
      </c>
      <c r="AB121" s="45">
        <v>0</v>
      </c>
      <c r="AC121" s="32">
        <f>IF(AND($C$5&lt;=B121, B121&lt;=$C$17), FV($C$22/12,12*D121,$C$21,$C$20,0)*-1,0)</f>
        <v>0</v>
      </c>
      <c r="AE121" s="5">
        <f t="shared" si="45"/>
        <v>0</v>
      </c>
      <c r="AF121" s="5">
        <f t="shared" si="34"/>
        <v>0</v>
      </c>
      <c r="AG121" s="5">
        <f t="shared" si="44"/>
        <v>0</v>
      </c>
      <c r="AH121" s="5">
        <f t="shared" si="23"/>
        <v>0</v>
      </c>
      <c r="AI121" s="5">
        <f t="shared" si="39"/>
        <v>0</v>
      </c>
      <c r="AJ121" s="71" t="str">
        <f t="shared" si="40"/>
        <v/>
      </c>
      <c r="AK121" s="65">
        <v>0</v>
      </c>
      <c r="AL121" s="66"/>
    </row>
    <row r="122" spans="1:38" s="5" customFormat="1" x14ac:dyDescent="0.35">
      <c r="A122"/>
      <c r="B122" s="16">
        <v>86</v>
      </c>
      <c r="C122">
        <f t="shared" si="24"/>
        <v>86</v>
      </c>
      <c r="D122" s="17" t="str">
        <f>IF(AND($C$5&lt;=B122, B122&lt;=$C$17), B122-$C$5, "")</f>
        <v/>
      </c>
      <c r="E122" s="17" t="str">
        <f t="shared" si="25"/>
        <v/>
      </c>
      <c r="F122" s="26">
        <f t="shared" si="26"/>
        <v>-85</v>
      </c>
      <c r="G122" s="18">
        <f t="shared" si="41"/>
        <v>86</v>
      </c>
      <c r="H122" s="11">
        <f t="shared" si="28"/>
        <v>0</v>
      </c>
      <c r="I122" s="10">
        <f t="shared" si="29"/>
        <v>0</v>
      </c>
      <c r="J122" s="11">
        <f>IF(B122&gt;=$C$5,($C$17-$C$5)-C122, "")</f>
        <v>-86</v>
      </c>
      <c r="K122" s="11">
        <f>IF(B122&gt;=$C$5,J122*$C$9*$C$11,"")</f>
        <v>0</v>
      </c>
      <c r="L122" s="11">
        <f t="shared" si="20"/>
        <v>0</v>
      </c>
      <c r="M122" s="11">
        <f>IF(B122&gt;=$C$5, (18-$C$16)-C122, "")</f>
        <v>-68</v>
      </c>
      <c r="N122" s="11">
        <f>IF(B122&gt;=$C$5,4*$C$15*$C$14,"")</f>
        <v>0</v>
      </c>
      <c r="O122" s="11">
        <f t="shared" si="30"/>
        <v>0</v>
      </c>
      <c r="P122" s="5">
        <f>IF(B122&gt;=$C$5,$C$13-C122,"")</f>
        <v>-85</v>
      </c>
      <c r="Q122" s="5">
        <f>IF(B122&gt;=$C$5,$C$12/$C$13*P122,"")</f>
        <v>0</v>
      </c>
      <c r="R122" s="5">
        <f t="shared" si="21"/>
        <v>0</v>
      </c>
      <c r="S122" s="43">
        <f t="shared" si="36"/>
        <v>0</v>
      </c>
      <c r="T122" s="5">
        <f>IF(AND($C$5&lt;=B122,B122&lt;= $C$17), FV($C$23/12,12*C122,$C$32,$C$20,0)*-1,0)</f>
        <v>0</v>
      </c>
      <c r="V122" s="5" t="e">
        <f t="shared" si="42"/>
        <v>#VALUE!</v>
      </c>
      <c r="W122" s="5" t="e">
        <f t="shared" si="37"/>
        <v>#VALUE!</v>
      </c>
      <c r="X122" s="5">
        <f t="shared" si="43"/>
        <v>0</v>
      </c>
      <c r="Y122" s="5" t="e">
        <f t="shared" si="22"/>
        <v>#VALUE!</v>
      </c>
      <c r="Z122" s="5" t="e">
        <f t="shared" si="32"/>
        <v>#VALUE!</v>
      </c>
      <c r="AA122" s="70" t="e">
        <f t="shared" si="38"/>
        <v>#VALUE!</v>
      </c>
      <c r="AB122" s="45">
        <v>0</v>
      </c>
      <c r="AC122" s="32">
        <f>IF(AND($C$5&lt;=B122, B122&lt;=$C$17), FV($C$22/12,12*D122,$C$21,$C$20,0)*-1,0)</f>
        <v>0</v>
      </c>
      <c r="AE122" s="5">
        <f t="shared" si="45"/>
        <v>0</v>
      </c>
      <c r="AF122" s="5">
        <f t="shared" si="34"/>
        <v>0</v>
      </c>
      <c r="AG122" s="5">
        <f t="shared" si="44"/>
        <v>0</v>
      </c>
      <c r="AH122" s="5">
        <f t="shared" si="23"/>
        <v>0</v>
      </c>
      <c r="AI122" s="5">
        <f t="shared" si="39"/>
        <v>0</v>
      </c>
      <c r="AJ122" s="71" t="str">
        <f t="shared" si="40"/>
        <v/>
      </c>
      <c r="AK122" s="65">
        <v>0</v>
      </c>
      <c r="AL122" s="66"/>
    </row>
    <row r="123" spans="1:38" s="5" customFormat="1" x14ac:dyDescent="0.35">
      <c r="A123"/>
      <c r="B123" s="16">
        <v>87</v>
      </c>
      <c r="C123">
        <f t="shared" si="24"/>
        <v>87</v>
      </c>
      <c r="D123" s="17" t="str">
        <f>IF(AND($C$5&lt;=B123, B123&lt;=$C$17), B123-$C$5, "")</f>
        <v/>
      </c>
      <c r="E123" s="17" t="str">
        <f t="shared" si="25"/>
        <v/>
      </c>
      <c r="F123" s="26">
        <f t="shared" si="26"/>
        <v>-86</v>
      </c>
      <c r="G123" s="18">
        <f t="shared" si="41"/>
        <v>87</v>
      </c>
      <c r="H123" s="11">
        <f t="shared" si="28"/>
        <v>0</v>
      </c>
      <c r="I123" s="10">
        <f t="shared" si="29"/>
        <v>0</v>
      </c>
      <c r="J123" s="11">
        <f>IF(B123&gt;=$C$5,($C$17-$C$5)-C123, "")</f>
        <v>-87</v>
      </c>
      <c r="K123" s="11">
        <f>IF(B123&gt;=$C$5,J123*$C$9*$C$11,"")</f>
        <v>0</v>
      </c>
      <c r="L123" s="11">
        <f t="shared" si="20"/>
        <v>0</v>
      </c>
      <c r="M123" s="11">
        <f>IF(B123&gt;=$C$5, (18-$C$16)-C123, "")</f>
        <v>-69</v>
      </c>
      <c r="N123" s="11">
        <f>IF(B123&gt;=$C$5,4*$C$15*$C$14,"")</f>
        <v>0</v>
      </c>
      <c r="O123" s="11">
        <f t="shared" si="30"/>
        <v>0</v>
      </c>
      <c r="P123" s="5">
        <f>IF(B123&gt;=$C$5,$C$13-C123,"")</f>
        <v>-86</v>
      </c>
      <c r="Q123" s="5">
        <f>IF(B123&gt;=$C$5,$C$12/$C$13*P123,"")</f>
        <v>0</v>
      </c>
      <c r="R123" s="5">
        <f t="shared" si="21"/>
        <v>0</v>
      </c>
      <c r="S123" s="43">
        <f t="shared" si="36"/>
        <v>0</v>
      </c>
      <c r="T123" s="5">
        <f>IF(AND($C$5&lt;=B123,B123&lt;= $C$17), FV($C$23/12,12*C123,$C$32,$C$20,0)*-1,0)</f>
        <v>0</v>
      </c>
      <c r="V123" s="5" t="e">
        <f t="shared" si="42"/>
        <v>#VALUE!</v>
      </c>
      <c r="W123" s="5" t="e">
        <f t="shared" si="37"/>
        <v>#VALUE!</v>
      </c>
      <c r="X123" s="5">
        <f t="shared" si="43"/>
        <v>0</v>
      </c>
      <c r="Y123" s="5" t="e">
        <f t="shared" si="22"/>
        <v>#VALUE!</v>
      </c>
      <c r="Z123" s="5" t="e">
        <f t="shared" si="32"/>
        <v>#VALUE!</v>
      </c>
      <c r="AA123" s="70" t="e">
        <f t="shared" si="38"/>
        <v>#VALUE!</v>
      </c>
      <c r="AB123" s="45">
        <v>0</v>
      </c>
      <c r="AC123" s="32">
        <f>IF(AND($C$5&lt;=B123, B123&lt;=$C$17), FV($C$22/12,12*D123,$C$21,$C$20,0)*-1,0)</f>
        <v>0</v>
      </c>
      <c r="AE123" s="5">
        <f t="shared" si="45"/>
        <v>0</v>
      </c>
      <c r="AF123" s="5">
        <f t="shared" si="34"/>
        <v>0</v>
      </c>
      <c r="AG123" s="5">
        <f t="shared" si="44"/>
        <v>0</v>
      </c>
      <c r="AH123" s="5">
        <f t="shared" si="23"/>
        <v>0</v>
      </c>
      <c r="AI123" s="5">
        <f t="shared" si="39"/>
        <v>0</v>
      </c>
      <c r="AJ123" s="71" t="str">
        <f t="shared" si="40"/>
        <v/>
      </c>
      <c r="AK123" s="65">
        <v>0</v>
      </c>
      <c r="AL123" s="66"/>
    </row>
    <row r="124" spans="1:38" s="5" customFormat="1" x14ac:dyDescent="0.35">
      <c r="A124"/>
      <c r="B124" s="16">
        <v>88</v>
      </c>
      <c r="C124">
        <f t="shared" si="24"/>
        <v>88</v>
      </c>
      <c r="D124" s="17" t="str">
        <f>IF(AND($C$5&lt;=B124, B124&lt;=$C$17), B124-$C$5, "")</f>
        <v/>
      </c>
      <c r="E124" s="17" t="str">
        <f t="shared" si="25"/>
        <v/>
      </c>
      <c r="F124" s="26">
        <f t="shared" si="26"/>
        <v>-87</v>
      </c>
      <c r="G124" s="18">
        <f t="shared" si="41"/>
        <v>88</v>
      </c>
      <c r="H124" s="11">
        <f t="shared" si="28"/>
        <v>0</v>
      </c>
      <c r="I124" s="10">
        <f t="shared" si="29"/>
        <v>0</v>
      </c>
      <c r="J124" s="11">
        <f>IF(B124&gt;=$C$5,($C$17-$C$5)-C124, "")</f>
        <v>-88</v>
      </c>
      <c r="K124" s="11">
        <f>IF(B124&gt;=$C$5,J124*$C$9*$C$11,"")</f>
        <v>0</v>
      </c>
      <c r="L124" s="11">
        <f t="shared" si="20"/>
        <v>0</v>
      </c>
      <c r="M124" s="11">
        <f>IF(B124&gt;=$C$5, (18-$C$16)-C124, "")</f>
        <v>-70</v>
      </c>
      <c r="N124" s="11">
        <f>IF(B124&gt;=$C$5,4*$C$15*$C$14,"")</f>
        <v>0</v>
      </c>
      <c r="O124" s="11">
        <f t="shared" si="30"/>
        <v>0</v>
      </c>
      <c r="P124" s="5">
        <f>IF(B124&gt;=$C$5,$C$13-C124,"")</f>
        <v>-87</v>
      </c>
      <c r="Q124" s="5">
        <f>IF(B124&gt;=$C$5,$C$12/$C$13*P124,"")</f>
        <v>0</v>
      </c>
      <c r="R124" s="5">
        <f t="shared" si="21"/>
        <v>0</v>
      </c>
      <c r="S124" s="43">
        <f t="shared" si="36"/>
        <v>0</v>
      </c>
      <c r="T124" s="5">
        <f>IF(AND($C$5&lt;=B124,B124&lt;= $C$17), FV($C$23/12,12*C124,$C$32,$C$20,0)*-1,0)</f>
        <v>0</v>
      </c>
      <c r="V124" s="5" t="e">
        <f t="shared" si="42"/>
        <v>#VALUE!</v>
      </c>
      <c r="W124" s="5" t="e">
        <f t="shared" si="37"/>
        <v>#VALUE!</v>
      </c>
      <c r="X124" s="5">
        <f t="shared" si="43"/>
        <v>0</v>
      </c>
      <c r="Y124" s="5" t="e">
        <f t="shared" si="22"/>
        <v>#VALUE!</v>
      </c>
      <c r="Z124" s="5" t="e">
        <f t="shared" si="32"/>
        <v>#VALUE!</v>
      </c>
      <c r="AA124" s="70" t="e">
        <f t="shared" si="38"/>
        <v>#VALUE!</v>
      </c>
      <c r="AB124" s="45">
        <v>0</v>
      </c>
      <c r="AC124" s="32">
        <f>IF(AND($C$5&lt;=B124, B124&lt;=$C$17), FV($C$22/12,12*D124,$C$21,$C$20,0)*-1,0)</f>
        <v>0</v>
      </c>
      <c r="AE124" s="5">
        <f t="shared" si="45"/>
        <v>0</v>
      </c>
      <c r="AF124" s="5">
        <f t="shared" si="34"/>
        <v>0</v>
      </c>
      <c r="AG124" s="5">
        <f t="shared" si="44"/>
        <v>0</v>
      </c>
      <c r="AH124" s="5">
        <f t="shared" si="23"/>
        <v>0</v>
      </c>
      <c r="AI124" s="5">
        <f t="shared" si="39"/>
        <v>0</v>
      </c>
      <c r="AJ124" s="71" t="str">
        <f t="shared" si="40"/>
        <v/>
      </c>
      <c r="AK124" s="65">
        <v>0</v>
      </c>
      <c r="AL124" s="66"/>
    </row>
    <row r="125" spans="1:38" s="5" customFormat="1" x14ac:dyDescent="0.35">
      <c r="A125"/>
      <c r="B125" s="16">
        <v>89</v>
      </c>
      <c r="C125">
        <f t="shared" si="24"/>
        <v>89</v>
      </c>
      <c r="D125" s="17" t="str">
        <f>IF(AND($C$5&lt;=B125, B125&lt;=$C$17), B125-$C$5, "")</f>
        <v/>
      </c>
      <c r="E125" s="17" t="str">
        <f t="shared" si="25"/>
        <v/>
      </c>
      <c r="F125" s="26">
        <f t="shared" si="26"/>
        <v>-88</v>
      </c>
      <c r="G125" s="18">
        <f t="shared" si="41"/>
        <v>89</v>
      </c>
      <c r="H125" s="11">
        <f t="shared" si="28"/>
        <v>0</v>
      </c>
      <c r="I125" s="10">
        <f t="shared" si="29"/>
        <v>0</v>
      </c>
      <c r="J125" s="11">
        <f>IF(B125&gt;=$C$5,($C$17-$C$5)-C125, "")</f>
        <v>-89</v>
      </c>
      <c r="K125" s="11">
        <f>IF(B125&gt;=$C$5,J125*$C$9*$C$11,"")</f>
        <v>0</v>
      </c>
      <c r="L125" s="11">
        <f t="shared" si="20"/>
        <v>0</v>
      </c>
      <c r="M125" s="11">
        <f>IF(B125&gt;=$C$5, (18-$C$16)-C125, "")</f>
        <v>-71</v>
      </c>
      <c r="N125" s="11">
        <f>IF(B125&gt;=$C$5,4*$C$15*$C$14,"")</f>
        <v>0</v>
      </c>
      <c r="O125" s="11">
        <f t="shared" si="30"/>
        <v>0</v>
      </c>
      <c r="P125" s="5">
        <f>IF(B125&gt;=$C$5,$C$13-C125,"")</f>
        <v>-88</v>
      </c>
      <c r="Q125" s="5">
        <f>IF(B125&gt;=$C$5,$C$12/$C$13*P125,"")</f>
        <v>0</v>
      </c>
      <c r="R125" s="5">
        <f t="shared" si="21"/>
        <v>0</v>
      </c>
      <c r="S125" s="43">
        <f t="shared" si="36"/>
        <v>0</v>
      </c>
      <c r="T125" s="5">
        <f>IF(AND($C$5&lt;=B125,B125&lt;= $C$17), FV($C$23/12,12*C125,$C$32,$C$20,0)*-1,0)</f>
        <v>0</v>
      </c>
      <c r="V125" s="5" t="e">
        <f t="shared" si="42"/>
        <v>#VALUE!</v>
      </c>
      <c r="W125" s="5" t="e">
        <f t="shared" si="37"/>
        <v>#VALUE!</v>
      </c>
      <c r="X125" s="5">
        <f t="shared" si="43"/>
        <v>0</v>
      </c>
      <c r="Y125" s="5" t="e">
        <f t="shared" si="22"/>
        <v>#VALUE!</v>
      </c>
      <c r="Z125" s="5" t="e">
        <f t="shared" si="32"/>
        <v>#VALUE!</v>
      </c>
      <c r="AA125" s="70" t="e">
        <f t="shared" si="38"/>
        <v>#VALUE!</v>
      </c>
      <c r="AB125" s="45">
        <v>0</v>
      </c>
      <c r="AC125" s="32">
        <f>IF(AND($C$5&lt;=B125, B125&lt;=$C$17), FV($C$22/12,12*D125,$C$21,$C$20,0)*-1,0)</f>
        <v>0</v>
      </c>
      <c r="AE125" s="5">
        <f t="shared" si="45"/>
        <v>0</v>
      </c>
      <c r="AF125" s="5">
        <f t="shared" si="34"/>
        <v>0</v>
      </c>
      <c r="AG125" s="5">
        <f t="shared" si="44"/>
        <v>0</v>
      </c>
      <c r="AH125" s="5">
        <f t="shared" si="23"/>
        <v>0</v>
      </c>
      <c r="AI125" s="5">
        <f t="shared" si="39"/>
        <v>0</v>
      </c>
      <c r="AJ125" s="71" t="str">
        <f t="shared" si="40"/>
        <v/>
      </c>
      <c r="AK125" s="65">
        <v>0</v>
      </c>
      <c r="AL125" s="66"/>
    </row>
    <row r="126" spans="1:38" s="5" customFormat="1" x14ac:dyDescent="0.35">
      <c r="A126"/>
      <c r="B126" s="16">
        <v>90</v>
      </c>
      <c r="C126">
        <f t="shared" si="24"/>
        <v>90</v>
      </c>
      <c r="D126" s="17" t="str">
        <f>IF(AND($C$5&lt;=B126, B126&lt;=$C$17), B126-$C$5, "")</f>
        <v/>
      </c>
      <c r="E126" s="17" t="str">
        <f t="shared" si="25"/>
        <v/>
      </c>
      <c r="F126" s="26">
        <f t="shared" si="26"/>
        <v>-89</v>
      </c>
      <c r="G126" s="18">
        <f t="shared" si="41"/>
        <v>90</v>
      </c>
      <c r="H126" s="11">
        <f t="shared" si="28"/>
        <v>0</v>
      </c>
      <c r="I126" s="10">
        <f t="shared" si="29"/>
        <v>0</v>
      </c>
      <c r="J126" s="11">
        <f>IF(B126&gt;=$C$5,($C$17-$C$5)-C126, "")</f>
        <v>-90</v>
      </c>
      <c r="K126" s="11">
        <f>IF(B126&gt;=$C$5,J126*$C$9*$C$11,"")</f>
        <v>0</v>
      </c>
      <c r="L126" s="11">
        <f t="shared" si="20"/>
        <v>0</v>
      </c>
      <c r="M126" s="11">
        <f>IF(B126&gt;=$C$5, (18-$C$16)-C126, "")</f>
        <v>-72</v>
      </c>
      <c r="N126" s="11">
        <f>IF(B126&gt;=$C$5,4*$C$15*$C$14,"")</f>
        <v>0</v>
      </c>
      <c r="O126" s="11">
        <f t="shared" si="30"/>
        <v>0</v>
      </c>
      <c r="P126" s="5">
        <f>IF(B126&gt;=$C$5,$C$13-C126,"")</f>
        <v>-89</v>
      </c>
      <c r="Q126" s="5">
        <f>IF(B126&gt;=$C$5,$C$12/$C$13*P126,"")</f>
        <v>0</v>
      </c>
      <c r="R126" s="5">
        <f t="shared" si="21"/>
        <v>0</v>
      </c>
      <c r="S126" s="43">
        <f t="shared" si="36"/>
        <v>0</v>
      </c>
      <c r="T126" s="5">
        <f>IF(AND($C$5&lt;=B126,B126&lt;= $C$17), FV($C$23/12,12*C126,$C$32,$C$20,0)*-1,0)</f>
        <v>0</v>
      </c>
      <c r="V126" s="5" t="e">
        <f t="shared" si="42"/>
        <v>#VALUE!</v>
      </c>
      <c r="W126" s="5" t="e">
        <f t="shared" si="37"/>
        <v>#VALUE!</v>
      </c>
      <c r="X126" s="5">
        <f t="shared" si="43"/>
        <v>0</v>
      </c>
      <c r="Y126" s="5" t="e">
        <f t="shared" si="22"/>
        <v>#VALUE!</v>
      </c>
      <c r="Z126" s="5" t="e">
        <f t="shared" si="32"/>
        <v>#VALUE!</v>
      </c>
      <c r="AA126" s="70" t="e">
        <f t="shared" si="38"/>
        <v>#VALUE!</v>
      </c>
      <c r="AB126" s="45">
        <v>0</v>
      </c>
      <c r="AC126" s="32">
        <f>IF(AND($C$5&lt;=B126, B126&lt;=$C$17), FV($C$22/12,12*D126,$C$21,$C$20,0)*-1,0)</f>
        <v>0</v>
      </c>
      <c r="AE126" s="5">
        <f t="shared" si="45"/>
        <v>0</v>
      </c>
      <c r="AF126" s="5">
        <f t="shared" si="34"/>
        <v>0</v>
      </c>
      <c r="AG126" s="5">
        <f t="shared" si="44"/>
        <v>0</v>
      </c>
      <c r="AH126" s="5">
        <f t="shared" si="23"/>
        <v>0</v>
      </c>
      <c r="AI126" s="5">
        <f t="shared" si="39"/>
        <v>0</v>
      </c>
      <c r="AJ126" s="71" t="str">
        <f t="shared" si="40"/>
        <v/>
      </c>
      <c r="AK126" s="65">
        <v>0</v>
      </c>
      <c r="AL126" s="66"/>
    </row>
    <row r="127" spans="1:38" s="5" customFormat="1" x14ac:dyDescent="0.35">
      <c r="A127"/>
      <c r="B127" s="16">
        <v>91</v>
      </c>
      <c r="C127">
        <f t="shared" si="24"/>
        <v>91</v>
      </c>
      <c r="D127" s="17" t="str">
        <f>IF(AND($C$5&lt;=B127, B127&lt;=$C$17), B127-$C$5, "")</f>
        <v/>
      </c>
      <c r="E127" s="17" t="str">
        <f t="shared" si="25"/>
        <v/>
      </c>
      <c r="F127" s="26">
        <f t="shared" si="26"/>
        <v>-90</v>
      </c>
      <c r="G127" s="18">
        <f t="shared" si="41"/>
        <v>91</v>
      </c>
      <c r="H127" s="11">
        <f t="shared" si="28"/>
        <v>0</v>
      </c>
      <c r="I127" s="10">
        <f t="shared" si="29"/>
        <v>0</v>
      </c>
      <c r="J127" s="11">
        <f>IF(B127&gt;=$C$5,($C$17-$C$5)-C127, "")</f>
        <v>-91</v>
      </c>
      <c r="K127" s="11">
        <f>IF(B127&gt;=$C$5,J127*$C$9*$C$11,"")</f>
        <v>0</v>
      </c>
      <c r="L127" s="11">
        <f t="shared" si="20"/>
        <v>0</v>
      </c>
      <c r="M127" s="11">
        <f>IF(B127&gt;=$C$5, (18-$C$16)-C127, "")</f>
        <v>-73</v>
      </c>
      <c r="N127" s="11">
        <f>IF(B127&gt;=$C$5,4*$C$15*$C$14,"")</f>
        <v>0</v>
      </c>
      <c r="O127" s="11">
        <f t="shared" si="30"/>
        <v>0</v>
      </c>
      <c r="P127" s="5">
        <f>IF(B127&gt;=$C$5,$C$13-C127,"")</f>
        <v>-90</v>
      </c>
      <c r="Q127" s="5">
        <f>IF(B127&gt;=$C$5,$C$12/$C$13*P127,"")</f>
        <v>0</v>
      </c>
      <c r="R127" s="5">
        <f t="shared" si="21"/>
        <v>0</v>
      </c>
      <c r="S127" s="43">
        <f t="shared" si="36"/>
        <v>0</v>
      </c>
      <c r="T127" s="5">
        <f>IF(AND($C$5&lt;=B127,B127&lt;= $C$17), FV($C$23/12,12*C127,$C$32,$C$20,0)*-1,0)</f>
        <v>0</v>
      </c>
      <c r="V127" s="5" t="e">
        <f t="shared" si="42"/>
        <v>#VALUE!</v>
      </c>
      <c r="W127" s="5" t="e">
        <f t="shared" si="37"/>
        <v>#VALUE!</v>
      </c>
      <c r="X127" s="5">
        <f t="shared" si="43"/>
        <v>0</v>
      </c>
      <c r="Y127" s="5" t="e">
        <f t="shared" si="22"/>
        <v>#VALUE!</v>
      </c>
      <c r="Z127" s="5" t="e">
        <f t="shared" si="32"/>
        <v>#VALUE!</v>
      </c>
      <c r="AA127" s="70" t="e">
        <f t="shared" si="38"/>
        <v>#VALUE!</v>
      </c>
      <c r="AB127" s="45">
        <v>0</v>
      </c>
      <c r="AC127" s="32">
        <f>IF(AND($C$5&lt;=B127, B127&lt;=$C$17), FV($C$22/12,12*D127,$C$21,$C$20,0)*-1,0)</f>
        <v>0</v>
      </c>
      <c r="AE127" s="5">
        <f t="shared" si="45"/>
        <v>0</v>
      </c>
      <c r="AF127" s="5">
        <f t="shared" si="34"/>
        <v>0</v>
      </c>
      <c r="AG127" s="5">
        <f t="shared" si="44"/>
        <v>0</v>
      </c>
      <c r="AH127" s="5">
        <f t="shared" si="23"/>
        <v>0</v>
      </c>
      <c r="AI127" s="5">
        <f t="shared" si="39"/>
        <v>0</v>
      </c>
      <c r="AJ127" s="71" t="str">
        <f t="shared" si="40"/>
        <v/>
      </c>
      <c r="AK127" s="65">
        <v>0</v>
      </c>
      <c r="AL127" s="66"/>
    </row>
    <row r="128" spans="1:38" s="5" customFormat="1" x14ac:dyDescent="0.35">
      <c r="A128"/>
      <c r="B128" s="16">
        <v>92</v>
      </c>
      <c r="C128">
        <f t="shared" si="24"/>
        <v>92</v>
      </c>
      <c r="D128" s="17" t="str">
        <f>IF(AND($C$5&lt;=B128, B128&lt;=$C$17), B128-$C$5, "")</f>
        <v/>
      </c>
      <c r="E128" s="17" t="str">
        <f t="shared" si="25"/>
        <v/>
      </c>
      <c r="F128" s="26">
        <f t="shared" si="26"/>
        <v>-91</v>
      </c>
      <c r="G128" s="18">
        <f t="shared" si="41"/>
        <v>92</v>
      </c>
      <c r="H128" s="11">
        <f t="shared" si="28"/>
        <v>0</v>
      </c>
      <c r="I128" s="10">
        <f t="shared" si="29"/>
        <v>0</v>
      </c>
      <c r="J128" s="11">
        <f>IF(B128&gt;=$C$5,($C$17-$C$5)-C128, "")</f>
        <v>-92</v>
      </c>
      <c r="K128" s="11">
        <f>IF(B128&gt;=$C$5,J128*$C$9*$C$11,"")</f>
        <v>0</v>
      </c>
      <c r="L128" s="11">
        <f t="shared" si="20"/>
        <v>0</v>
      </c>
      <c r="M128" s="11">
        <f>IF(B128&gt;=$C$5, (18-$C$16)-C128, "")</f>
        <v>-74</v>
      </c>
      <c r="N128" s="11">
        <f>IF(B128&gt;=$C$5,4*$C$15*$C$14,"")</f>
        <v>0</v>
      </c>
      <c r="O128" s="11">
        <f t="shared" si="30"/>
        <v>0</v>
      </c>
      <c r="P128" s="5">
        <f>IF(B128&gt;=$C$5,$C$13-C128,"")</f>
        <v>-91</v>
      </c>
      <c r="Q128" s="5">
        <f>IF(B128&gt;=$C$5,$C$12/$C$13*P128,"")</f>
        <v>0</v>
      </c>
      <c r="R128" s="5">
        <f t="shared" si="21"/>
        <v>0</v>
      </c>
      <c r="S128" s="43">
        <f t="shared" si="36"/>
        <v>0</v>
      </c>
      <c r="T128" s="5">
        <f>IF(AND($C$5&lt;=B128,B128&lt;= $C$17), FV($C$23/12,12*C128,$C$32,$C$20,0)*-1,0)</f>
        <v>0</v>
      </c>
      <c r="V128" s="5" t="e">
        <f t="shared" si="42"/>
        <v>#VALUE!</v>
      </c>
      <c r="W128" s="5" t="e">
        <f t="shared" si="37"/>
        <v>#VALUE!</v>
      </c>
      <c r="X128" s="5">
        <f t="shared" si="43"/>
        <v>0</v>
      </c>
      <c r="Y128" s="5" t="e">
        <f t="shared" si="22"/>
        <v>#VALUE!</v>
      </c>
      <c r="Z128" s="5" t="e">
        <f t="shared" si="32"/>
        <v>#VALUE!</v>
      </c>
      <c r="AA128" s="70" t="e">
        <f t="shared" si="38"/>
        <v>#VALUE!</v>
      </c>
      <c r="AB128" s="45">
        <v>0</v>
      </c>
      <c r="AC128" s="32">
        <f>IF(AND($C$5&lt;=B128, B128&lt;=$C$17), FV($C$22/12,12*D128,$C$21,$C$20,0)*-1,0)</f>
        <v>0</v>
      </c>
      <c r="AE128" s="5">
        <f t="shared" si="45"/>
        <v>0</v>
      </c>
      <c r="AF128" s="5">
        <f t="shared" si="34"/>
        <v>0</v>
      </c>
      <c r="AG128" s="5">
        <f t="shared" si="44"/>
        <v>0</v>
      </c>
      <c r="AH128" s="5">
        <f t="shared" si="23"/>
        <v>0</v>
      </c>
      <c r="AI128" s="5">
        <f t="shared" si="39"/>
        <v>0</v>
      </c>
      <c r="AJ128" s="71" t="str">
        <f t="shared" si="40"/>
        <v/>
      </c>
      <c r="AK128" s="65">
        <v>0</v>
      </c>
      <c r="AL128" s="66"/>
    </row>
    <row r="129" spans="1:38" s="5" customFormat="1" x14ac:dyDescent="0.35">
      <c r="A129"/>
      <c r="B129" s="16">
        <v>93</v>
      </c>
      <c r="C129">
        <f t="shared" si="24"/>
        <v>93</v>
      </c>
      <c r="D129" s="17" t="str">
        <f>IF(AND($C$5&lt;=B129, B129&lt;=$C$17), B129-$C$5, "")</f>
        <v/>
      </c>
      <c r="E129" s="17" t="str">
        <f t="shared" si="25"/>
        <v/>
      </c>
      <c r="F129" s="26">
        <f t="shared" si="26"/>
        <v>-92</v>
      </c>
      <c r="G129" s="18">
        <f t="shared" si="41"/>
        <v>93</v>
      </c>
      <c r="H129" s="11">
        <f t="shared" si="28"/>
        <v>0</v>
      </c>
      <c r="I129" s="10">
        <f t="shared" si="29"/>
        <v>0</v>
      </c>
      <c r="J129" s="11">
        <f>IF(B129&gt;=$C$5,($C$17-$C$5)-C129, "")</f>
        <v>-93</v>
      </c>
      <c r="K129" s="11">
        <f>IF(B129&gt;=$C$5,J129*$C$9*$C$11,"")</f>
        <v>0</v>
      </c>
      <c r="L129" s="11">
        <f t="shared" si="20"/>
        <v>0</v>
      </c>
      <c r="M129" s="11">
        <f>IF(B129&gt;=$C$5, (18-$C$16)-C129, "")</f>
        <v>-75</v>
      </c>
      <c r="N129" s="11">
        <f>IF(B129&gt;=$C$5,4*$C$15*$C$14,"")</f>
        <v>0</v>
      </c>
      <c r="O129" s="11">
        <f t="shared" si="30"/>
        <v>0</v>
      </c>
      <c r="P129" s="5">
        <f>IF(B129&gt;=$C$5,$C$13-C129,"")</f>
        <v>-92</v>
      </c>
      <c r="Q129" s="5">
        <f>IF(B129&gt;=$C$5,$C$12/$C$13*P129,"")</f>
        <v>0</v>
      </c>
      <c r="R129" s="5">
        <f t="shared" si="21"/>
        <v>0</v>
      </c>
      <c r="S129" s="43">
        <f t="shared" si="36"/>
        <v>0</v>
      </c>
      <c r="T129" s="5">
        <f>IF(AND($C$5&lt;=B129,B129&lt;= $C$17), FV($C$23/12,12*C129,$C$32,$C$20,0)*-1,0)</f>
        <v>0</v>
      </c>
      <c r="V129" s="5" t="e">
        <f t="shared" si="42"/>
        <v>#VALUE!</v>
      </c>
      <c r="W129" s="5" t="e">
        <f t="shared" si="37"/>
        <v>#VALUE!</v>
      </c>
      <c r="X129" s="5">
        <f t="shared" si="43"/>
        <v>0</v>
      </c>
      <c r="Y129" s="5" t="e">
        <f t="shared" si="22"/>
        <v>#VALUE!</v>
      </c>
      <c r="Z129" s="5" t="e">
        <f t="shared" si="32"/>
        <v>#VALUE!</v>
      </c>
      <c r="AA129" s="70" t="e">
        <f t="shared" si="38"/>
        <v>#VALUE!</v>
      </c>
      <c r="AB129" s="45">
        <v>0</v>
      </c>
      <c r="AC129" s="32">
        <f>IF(AND($C$5&lt;=B129, B129&lt;=$C$17), FV($C$22/12,12*D129,$C$21,$C$20,0)*-1,0)</f>
        <v>0</v>
      </c>
      <c r="AE129" s="5">
        <f t="shared" si="45"/>
        <v>0</v>
      </c>
      <c r="AF129" s="5">
        <f t="shared" si="34"/>
        <v>0</v>
      </c>
      <c r="AG129" s="5">
        <f t="shared" si="44"/>
        <v>0</v>
      </c>
      <c r="AH129" s="5">
        <f t="shared" si="23"/>
        <v>0</v>
      </c>
      <c r="AI129" s="5">
        <f t="shared" si="39"/>
        <v>0</v>
      </c>
      <c r="AJ129" s="71" t="str">
        <f t="shared" si="40"/>
        <v/>
      </c>
      <c r="AK129" s="65">
        <v>0</v>
      </c>
      <c r="AL129" s="66"/>
    </row>
    <row r="130" spans="1:38" s="5" customFormat="1" x14ac:dyDescent="0.35">
      <c r="A130"/>
      <c r="B130" s="16">
        <v>94</v>
      </c>
      <c r="C130">
        <f t="shared" si="24"/>
        <v>94</v>
      </c>
      <c r="D130" s="17" t="str">
        <f>IF(AND($C$5&lt;=B130, B130&lt;=$C$17), B130-$C$5, "")</f>
        <v/>
      </c>
      <c r="E130" s="17" t="str">
        <f t="shared" si="25"/>
        <v/>
      </c>
      <c r="F130" s="26">
        <f t="shared" si="26"/>
        <v>-93</v>
      </c>
      <c r="G130" s="18">
        <f t="shared" si="41"/>
        <v>94</v>
      </c>
      <c r="H130" s="11">
        <f t="shared" si="28"/>
        <v>0</v>
      </c>
      <c r="I130" s="10">
        <f t="shared" si="29"/>
        <v>0</v>
      </c>
      <c r="J130" s="11">
        <f>IF(B130&gt;=$C$5,($C$17-$C$5)-C130, "")</f>
        <v>-94</v>
      </c>
      <c r="K130" s="11">
        <f>IF(B130&gt;=$C$5,J130*$C$9*$C$11,"")</f>
        <v>0</v>
      </c>
      <c r="L130" s="11">
        <f t="shared" si="20"/>
        <v>0</v>
      </c>
      <c r="M130" s="11">
        <f>IF(B130&gt;=$C$5, (18-$C$16)-C130, "")</f>
        <v>-76</v>
      </c>
      <c r="N130" s="11">
        <f>IF(B130&gt;=$C$5,4*$C$15*$C$14,"")</f>
        <v>0</v>
      </c>
      <c r="O130" s="11">
        <f t="shared" si="30"/>
        <v>0</v>
      </c>
      <c r="P130" s="5">
        <f>IF(B130&gt;=$C$5,$C$13-C130,"")</f>
        <v>-93</v>
      </c>
      <c r="Q130" s="5">
        <f>IF(B130&gt;=$C$5,$C$12/$C$13*P130,"")</f>
        <v>0</v>
      </c>
      <c r="R130" s="5">
        <f t="shared" si="21"/>
        <v>0</v>
      </c>
      <c r="S130" s="43">
        <f t="shared" si="36"/>
        <v>0</v>
      </c>
      <c r="T130" s="5">
        <f>IF(AND($C$5&lt;=B130,B130&lt;= $C$17), FV($C$23/12,12*C130,$C$32,$C$20,0)*-1,0)</f>
        <v>0</v>
      </c>
      <c r="V130" s="5" t="e">
        <f t="shared" si="42"/>
        <v>#VALUE!</v>
      </c>
      <c r="W130" s="5" t="e">
        <f t="shared" si="37"/>
        <v>#VALUE!</v>
      </c>
      <c r="X130" s="5">
        <f t="shared" si="43"/>
        <v>0</v>
      </c>
      <c r="Y130" s="5" t="e">
        <f t="shared" si="22"/>
        <v>#VALUE!</v>
      </c>
      <c r="Z130" s="5" t="e">
        <f t="shared" si="32"/>
        <v>#VALUE!</v>
      </c>
      <c r="AA130" s="70" t="e">
        <f t="shared" si="38"/>
        <v>#VALUE!</v>
      </c>
      <c r="AB130" s="45">
        <v>0</v>
      </c>
      <c r="AC130" s="32">
        <f>IF(AND($C$5&lt;=B130, B130&lt;=$C$17), FV($C$22/12,12*D130,$C$21,$C$20,0)*-1,0)</f>
        <v>0</v>
      </c>
      <c r="AE130" s="5">
        <f t="shared" si="45"/>
        <v>0</v>
      </c>
      <c r="AF130" s="5">
        <f t="shared" si="34"/>
        <v>0</v>
      </c>
      <c r="AG130" s="5">
        <f t="shared" si="44"/>
        <v>0</v>
      </c>
      <c r="AH130" s="5">
        <f t="shared" si="23"/>
        <v>0</v>
      </c>
      <c r="AI130" s="5">
        <f t="shared" si="39"/>
        <v>0</v>
      </c>
      <c r="AJ130" s="71" t="str">
        <f t="shared" si="40"/>
        <v/>
      </c>
      <c r="AK130" s="65">
        <v>0</v>
      </c>
      <c r="AL130" s="66"/>
    </row>
    <row r="131" spans="1:38" s="5" customFormat="1" x14ac:dyDescent="0.35">
      <c r="A131"/>
      <c r="B131" s="16">
        <v>95</v>
      </c>
      <c r="C131">
        <f t="shared" si="24"/>
        <v>95</v>
      </c>
      <c r="D131" s="17" t="str">
        <f>IF(AND($C$5&lt;=B131, B131&lt;=$C$17), B131-$C$5, "")</f>
        <v/>
      </c>
      <c r="E131" s="17" t="str">
        <f t="shared" si="25"/>
        <v/>
      </c>
      <c r="F131" s="26">
        <f t="shared" si="26"/>
        <v>-94</v>
      </c>
      <c r="G131" s="18">
        <f t="shared" si="41"/>
        <v>95</v>
      </c>
      <c r="H131" s="11">
        <f t="shared" si="28"/>
        <v>0</v>
      </c>
      <c r="I131" s="10">
        <f t="shared" si="29"/>
        <v>0</v>
      </c>
      <c r="J131" s="11">
        <f>IF(B131&gt;=$C$5,($C$17-$C$5)-C131, "")</f>
        <v>-95</v>
      </c>
      <c r="K131" s="11">
        <f>IF(B131&gt;=$C$5,J131*$C$9*$C$11,"")</f>
        <v>0</v>
      </c>
      <c r="L131" s="11">
        <f t="shared" si="20"/>
        <v>0</v>
      </c>
      <c r="M131" s="11">
        <f>IF(B131&gt;=$C$5, (18-$C$16)-C131, "")</f>
        <v>-77</v>
      </c>
      <c r="N131" s="11">
        <f>IF(B131&gt;=$C$5,4*$C$15*$C$14,"")</f>
        <v>0</v>
      </c>
      <c r="O131" s="11">
        <f t="shared" si="30"/>
        <v>0</v>
      </c>
      <c r="P131" s="5">
        <f>IF(B131&gt;=$C$5,$C$13-C131,"")</f>
        <v>-94</v>
      </c>
      <c r="Q131" s="5">
        <f>IF(B131&gt;=$C$5,$C$12/$C$13*P131,"")</f>
        <v>0</v>
      </c>
      <c r="R131" s="5">
        <f t="shared" si="21"/>
        <v>0</v>
      </c>
      <c r="S131" s="43">
        <f t="shared" si="36"/>
        <v>0</v>
      </c>
      <c r="T131" s="5">
        <f>IF(AND($C$5&lt;=B131,B131&lt;= $C$17), FV($C$23/12,12*C131,$C$32,$C$20,0)*-1,0)</f>
        <v>0</v>
      </c>
      <c r="V131" s="5" t="e">
        <f t="shared" si="42"/>
        <v>#VALUE!</v>
      </c>
      <c r="W131" s="5" t="e">
        <f t="shared" si="37"/>
        <v>#VALUE!</v>
      </c>
      <c r="X131" s="5">
        <f t="shared" si="43"/>
        <v>0</v>
      </c>
      <c r="Y131" s="5" t="e">
        <f t="shared" si="22"/>
        <v>#VALUE!</v>
      </c>
      <c r="Z131" s="5" t="e">
        <f t="shared" si="32"/>
        <v>#VALUE!</v>
      </c>
      <c r="AA131" s="70" t="e">
        <f t="shared" si="38"/>
        <v>#VALUE!</v>
      </c>
      <c r="AB131" s="45">
        <v>0</v>
      </c>
      <c r="AC131" s="32">
        <f>IF(AND($C$5&lt;=B131, B131&lt;=$C$17), FV($C$22/12,12*D131,$C$21,$C$20,0)*-1,0)</f>
        <v>0</v>
      </c>
      <c r="AE131" s="5">
        <f t="shared" si="45"/>
        <v>0</v>
      </c>
      <c r="AF131" s="5">
        <f t="shared" si="34"/>
        <v>0</v>
      </c>
      <c r="AG131" s="5">
        <f t="shared" si="44"/>
        <v>0</v>
      </c>
      <c r="AH131" s="5">
        <f t="shared" si="23"/>
        <v>0</v>
      </c>
      <c r="AI131" s="5">
        <f t="shared" si="39"/>
        <v>0</v>
      </c>
      <c r="AJ131" s="71" t="str">
        <f t="shared" si="40"/>
        <v/>
      </c>
      <c r="AK131" s="65">
        <v>0</v>
      </c>
      <c r="AL131" s="66"/>
    </row>
    <row r="132" spans="1:38" s="5" customFormat="1" x14ac:dyDescent="0.35">
      <c r="A132"/>
      <c r="B132" s="16">
        <v>96</v>
      </c>
      <c r="C132">
        <f t="shared" si="24"/>
        <v>96</v>
      </c>
      <c r="D132" s="17" t="str">
        <f>IF(AND($C$5&lt;=B132, B132&lt;=$C$17), B132-$C$5, "")</f>
        <v/>
      </c>
      <c r="E132" s="17" t="str">
        <f t="shared" si="25"/>
        <v/>
      </c>
      <c r="F132" s="26">
        <f t="shared" si="26"/>
        <v>-95</v>
      </c>
      <c r="G132" s="18">
        <f t="shared" si="41"/>
        <v>96</v>
      </c>
      <c r="H132" s="11">
        <f t="shared" si="28"/>
        <v>0</v>
      </c>
      <c r="I132" s="10">
        <f t="shared" si="29"/>
        <v>0</v>
      </c>
      <c r="J132" s="11">
        <f>IF(B132&gt;=$C$5,($C$17-$C$5)-C132, "")</f>
        <v>-96</v>
      </c>
      <c r="K132" s="11">
        <f>IF(B132&gt;=$C$5,J132*$C$9*$C$11,"")</f>
        <v>0</v>
      </c>
      <c r="L132" s="11">
        <f t="shared" si="20"/>
        <v>0</v>
      </c>
      <c r="M132" s="11">
        <f>IF(B132&gt;=$C$5, (18-$C$16)-C132, "")</f>
        <v>-78</v>
      </c>
      <c r="N132" s="11">
        <f>IF(B132&gt;=$C$5,4*$C$15*$C$14,"")</f>
        <v>0</v>
      </c>
      <c r="O132" s="11">
        <f t="shared" si="30"/>
        <v>0</v>
      </c>
      <c r="P132" s="5">
        <f>IF(B132&gt;=$C$5,$C$13-C132,"")</f>
        <v>-95</v>
      </c>
      <c r="Q132" s="5">
        <f>IF(B132&gt;=$C$5,$C$12/$C$13*P132,"")</f>
        <v>0</v>
      </c>
      <c r="R132" s="5">
        <f t="shared" si="21"/>
        <v>0</v>
      </c>
      <c r="S132" s="43">
        <f t="shared" si="36"/>
        <v>0</v>
      </c>
      <c r="T132" s="5">
        <f>IF(AND($C$5&lt;=B132,B132&lt;= $C$17), FV($C$23/12,12*C132,$C$32,$C$20,0)*-1,0)</f>
        <v>0</v>
      </c>
      <c r="V132" s="5" t="e">
        <f t="shared" si="42"/>
        <v>#VALUE!</v>
      </c>
      <c r="W132" s="5" t="e">
        <f t="shared" si="37"/>
        <v>#VALUE!</v>
      </c>
      <c r="X132" s="5">
        <f t="shared" si="43"/>
        <v>0</v>
      </c>
      <c r="Y132" s="5" t="e">
        <f t="shared" si="22"/>
        <v>#VALUE!</v>
      </c>
      <c r="Z132" s="5" t="e">
        <f t="shared" si="32"/>
        <v>#VALUE!</v>
      </c>
      <c r="AA132" s="70" t="e">
        <f t="shared" si="38"/>
        <v>#VALUE!</v>
      </c>
      <c r="AB132" s="45">
        <v>0</v>
      </c>
      <c r="AC132" s="32">
        <f>IF(AND($C$5&lt;=B132, B132&lt;=$C$17), FV($C$22/12,12*D132,$C$21,$C$20,0)*-1,0)</f>
        <v>0</v>
      </c>
      <c r="AE132" s="5">
        <f t="shared" si="45"/>
        <v>0</v>
      </c>
      <c r="AF132" s="5">
        <f t="shared" si="34"/>
        <v>0</v>
      </c>
      <c r="AG132" s="5">
        <f t="shared" si="44"/>
        <v>0</v>
      </c>
      <c r="AH132" s="5">
        <f t="shared" si="23"/>
        <v>0</v>
      </c>
      <c r="AI132" s="5">
        <f t="shared" si="39"/>
        <v>0</v>
      </c>
      <c r="AJ132" s="71" t="str">
        <f t="shared" si="40"/>
        <v/>
      </c>
      <c r="AK132" s="65">
        <v>0</v>
      </c>
      <c r="AL132" s="66"/>
    </row>
    <row r="133" spans="1:38" s="5" customFormat="1" x14ac:dyDescent="0.35">
      <c r="A133"/>
      <c r="B133" s="16">
        <v>97</v>
      </c>
      <c r="C133">
        <f t="shared" si="24"/>
        <v>97</v>
      </c>
      <c r="D133" s="17" t="str">
        <f>IF(AND($C$5&lt;=B133, B133&lt;=$C$17), B133-$C$5, "")</f>
        <v/>
      </c>
      <c r="E133" s="17" t="str">
        <f t="shared" si="25"/>
        <v/>
      </c>
      <c r="F133" s="26">
        <f t="shared" si="26"/>
        <v>-96</v>
      </c>
      <c r="G133" s="18">
        <f t="shared" si="41"/>
        <v>97</v>
      </c>
      <c r="H133" s="11">
        <f t="shared" si="28"/>
        <v>0</v>
      </c>
      <c r="I133" s="10">
        <f t="shared" si="29"/>
        <v>0</v>
      </c>
      <c r="J133" s="11">
        <f>IF(B133&gt;=$C$5,($C$17-$C$5)-C133, "")</f>
        <v>-97</v>
      </c>
      <c r="K133" s="11">
        <f>IF(B133&gt;=$C$5,J133*$C$9*$C$11,"")</f>
        <v>0</v>
      </c>
      <c r="L133" s="11">
        <f t="shared" si="20"/>
        <v>0</v>
      </c>
      <c r="M133" s="11">
        <f>IF(B133&gt;=$C$5, (18-$C$16)-C133, "")</f>
        <v>-79</v>
      </c>
      <c r="N133" s="11">
        <f>IF(B133&gt;=$C$5,4*$C$15*$C$14,"")</f>
        <v>0</v>
      </c>
      <c r="O133" s="11">
        <f t="shared" si="30"/>
        <v>0</v>
      </c>
      <c r="P133" s="5">
        <f>IF(B133&gt;=$C$5,$C$13-C133,"")</f>
        <v>-96</v>
      </c>
      <c r="Q133" s="5">
        <f>IF(B133&gt;=$C$5,$C$12/$C$13*P133,"")</f>
        <v>0</v>
      </c>
      <c r="R133" s="5">
        <f t="shared" si="21"/>
        <v>0</v>
      </c>
      <c r="S133" s="43">
        <f t="shared" si="36"/>
        <v>0</v>
      </c>
      <c r="T133" s="5">
        <f>IF(AND($C$5&lt;=B133,B133&lt;= $C$17), FV($C$23/12,12*C133,$C$32,$C$20,0)*-1,0)</f>
        <v>0</v>
      </c>
      <c r="V133" s="5" t="e">
        <f t="shared" si="42"/>
        <v>#VALUE!</v>
      </c>
      <c r="W133" s="5" t="e">
        <f t="shared" si="37"/>
        <v>#VALUE!</v>
      </c>
      <c r="X133" s="5">
        <f t="shared" si="43"/>
        <v>0</v>
      </c>
      <c r="Y133" s="5" t="e">
        <f t="shared" si="22"/>
        <v>#VALUE!</v>
      </c>
      <c r="Z133" s="5" t="e">
        <f t="shared" si="32"/>
        <v>#VALUE!</v>
      </c>
      <c r="AA133" s="70" t="e">
        <f t="shared" si="38"/>
        <v>#VALUE!</v>
      </c>
      <c r="AB133" s="45">
        <v>0</v>
      </c>
      <c r="AC133" s="32">
        <f>IF(AND($C$5&lt;=B133, B133&lt;=$C$17), FV($C$22/12,12*D133,$C$21,$C$20,0)*-1,0)</f>
        <v>0</v>
      </c>
      <c r="AE133" s="5">
        <f t="shared" si="45"/>
        <v>0</v>
      </c>
      <c r="AF133" s="5">
        <f t="shared" si="34"/>
        <v>0</v>
      </c>
      <c r="AG133" s="5">
        <f t="shared" si="44"/>
        <v>0</v>
      </c>
      <c r="AH133" s="5">
        <f t="shared" si="23"/>
        <v>0</v>
      </c>
      <c r="AI133" s="5">
        <f t="shared" si="39"/>
        <v>0</v>
      </c>
      <c r="AJ133" s="71" t="str">
        <f t="shared" si="40"/>
        <v/>
      </c>
      <c r="AK133" s="65">
        <v>0</v>
      </c>
      <c r="AL133" s="66"/>
    </row>
    <row r="134" spans="1:38" s="5" customFormat="1" x14ac:dyDescent="0.35">
      <c r="A134"/>
      <c r="B134" s="16">
        <v>98</v>
      </c>
      <c r="C134">
        <f t="shared" si="24"/>
        <v>98</v>
      </c>
      <c r="D134" s="17" t="str">
        <f>IF(AND($C$5&lt;=B134, B134&lt;=$C$17), B134-$C$5, "")</f>
        <v/>
      </c>
      <c r="E134" s="17" t="str">
        <f t="shared" si="25"/>
        <v/>
      </c>
      <c r="F134" s="26">
        <f t="shared" si="26"/>
        <v>-97</v>
      </c>
      <c r="G134" s="18">
        <f t="shared" si="41"/>
        <v>98</v>
      </c>
      <c r="H134" s="11">
        <f t="shared" si="28"/>
        <v>0</v>
      </c>
      <c r="I134" s="10">
        <f t="shared" si="29"/>
        <v>0</v>
      </c>
      <c r="J134" s="11">
        <f>IF(B134&gt;=$C$5,($C$17-$C$5)-C134, "")</f>
        <v>-98</v>
      </c>
      <c r="K134" s="11">
        <f>IF(B134&gt;=$C$5,J134*$C$9*$C$11,"")</f>
        <v>0</v>
      </c>
      <c r="L134" s="11">
        <f t="shared" si="20"/>
        <v>0</v>
      </c>
      <c r="M134" s="11">
        <f>IF(B134&gt;=$C$5, (18-$C$16)-C134, "")</f>
        <v>-80</v>
      </c>
      <c r="N134" s="11">
        <f>IF(B134&gt;=$C$5,4*$C$15*$C$14,"")</f>
        <v>0</v>
      </c>
      <c r="O134" s="11">
        <f t="shared" si="30"/>
        <v>0</v>
      </c>
      <c r="P134" s="5">
        <f>IF(B134&gt;=$C$5,$C$13-C134,"")</f>
        <v>-97</v>
      </c>
      <c r="Q134" s="5">
        <f>IF(B134&gt;=$C$5,$C$12/$C$13*P134,"")</f>
        <v>0</v>
      </c>
      <c r="R134" s="5">
        <f t="shared" si="21"/>
        <v>0</v>
      </c>
      <c r="S134" s="43">
        <f t="shared" si="36"/>
        <v>0</v>
      </c>
      <c r="T134" s="5">
        <f>IF(AND($C$5&lt;=B134,B134&lt;= $C$17), FV($C$23/12,12*C134,$C$32,$C$20,0)*-1,0)</f>
        <v>0</v>
      </c>
      <c r="V134" s="5" t="e">
        <f t="shared" si="42"/>
        <v>#VALUE!</v>
      </c>
      <c r="W134" s="5" t="e">
        <f t="shared" si="37"/>
        <v>#VALUE!</v>
      </c>
      <c r="X134" s="5">
        <f t="shared" si="43"/>
        <v>0</v>
      </c>
      <c r="Y134" s="5" t="e">
        <f t="shared" si="22"/>
        <v>#VALUE!</v>
      </c>
      <c r="Z134" s="5" t="e">
        <f t="shared" si="32"/>
        <v>#VALUE!</v>
      </c>
      <c r="AA134" s="70" t="e">
        <f t="shared" si="38"/>
        <v>#VALUE!</v>
      </c>
      <c r="AB134" s="45">
        <v>0</v>
      </c>
      <c r="AC134" s="32">
        <f>IF(AND($C$5&lt;=B134, B134&lt;=$C$17), FV($C$22/12,12*D134,$C$21,$C$20,0)*-1,0)</f>
        <v>0</v>
      </c>
      <c r="AE134" s="5">
        <f t="shared" si="45"/>
        <v>0</v>
      </c>
      <c r="AF134" s="5">
        <f t="shared" si="34"/>
        <v>0</v>
      </c>
      <c r="AG134" s="5">
        <f t="shared" si="44"/>
        <v>0</v>
      </c>
      <c r="AH134" s="5">
        <f t="shared" si="23"/>
        <v>0</v>
      </c>
      <c r="AI134" s="5">
        <f t="shared" si="39"/>
        <v>0</v>
      </c>
      <c r="AJ134" s="71" t="str">
        <f t="shared" si="40"/>
        <v/>
      </c>
      <c r="AK134" s="65">
        <v>0</v>
      </c>
      <c r="AL134" s="66"/>
    </row>
    <row r="135" spans="1:38" s="5" customFormat="1" x14ac:dyDescent="0.35">
      <c r="A135"/>
      <c r="B135" s="16">
        <v>99</v>
      </c>
      <c r="C135">
        <f t="shared" si="24"/>
        <v>99</v>
      </c>
      <c r="D135" s="17" t="str">
        <f>IF(AND($C$5&lt;=B135, B135&lt;=$C$17), B135-$C$5, "")</f>
        <v/>
      </c>
      <c r="E135" s="17" t="str">
        <f t="shared" si="25"/>
        <v/>
      </c>
      <c r="F135" s="26">
        <f t="shared" si="26"/>
        <v>-98</v>
      </c>
      <c r="G135" s="18">
        <f t="shared" si="41"/>
        <v>99</v>
      </c>
      <c r="H135" s="11">
        <f t="shared" si="28"/>
        <v>0</v>
      </c>
      <c r="I135" s="10">
        <f t="shared" si="29"/>
        <v>0</v>
      </c>
      <c r="J135" s="11">
        <f>IF(B135&gt;=$C$5,($C$17-$C$5)-C135, "")</f>
        <v>-99</v>
      </c>
      <c r="K135" s="11">
        <f>IF(B135&gt;=$C$5,J135*$C$9*$C$11,"")</f>
        <v>0</v>
      </c>
      <c r="L135" s="11">
        <f t="shared" ref="L135:L136" si="46">IF(K135&gt;0,K135,0)</f>
        <v>0</v>
      </c>
      <c r="M135" s="11">
        <f>IF(B135&gt;=$C$5, (18-$C$16)-C135, "")</f>
        <v>-81</v>
      </c>
      <c r="N135" s="11">
        <f>IF(B135&gt;=$C$5,4*$C$15*$C$14,"")</f>
        <v>0</v>
      </c>
      <c r="O135" s="11">
        <f t="shared" si="30"/>
        <v>0</v>
      </c>
      <c r="P135" s="5">
        <f>IF(B135&gt;=$C$5,$C$13-C135,"")</f>
        <v>-98</v>
      </c>
      <c r="Q135" s="5">
        <f>IF(B135&gt;=$C$5,$C$12/$C$13*P135,"")</f>
        <v>0</v>
      </c>
      <c r="R135" s="5">
        <f t="shared" ref="R135:R136" si="47">IF(Q135&gt;=0,Q135,0)</f>
        <v>0</v>
      </c>
      <c r="S135" s="43">
        <f t="shared" si="36"/>
        <v>0</v>
      </c>
      <c r="T135" s="5">
        <f>IF(AND($C$5&lt;=B135,B135&lt;= $C$17), FV($C$23/12,12*C135,$C$32,$C$20,0)*-1,0)</f>
        <v>0</v>
      </c>
      <c r="V135" s="5" t="e">
        <f t="shared" si="42"/>
        <v>#VALUE!</v>
      </c>
      <c r="W135" s="5" t="e">
        <f t="shared" si="37"/>
        <v>#VALUE!</v>
      </c>
      <c r="X135" s="5">
        <f t="shared" si="43"/>
        <v>0</v>
      </c>
      <c r="Y135" s="5" t="e">
        <f t="shared" si="22"/>
        <v>#VALUE!</v>
      </c>
      <c r="Z135" s="5" t="e">
        <f t="shared" si="32"/>
        <v>#VALUE!</v>
      </c>
      <c r="AA135" s="70" t="e">
        <f t="shared" si="38"/>
        <v>#VALUE!</v>
      </c>
      <c r="AB135" s="45">
        <v>0</v>
      </c>
      <c r="AC135" s="32">
        <f>IF(AND($C$5&lt;=B135, B135&lt;=$C$17), FV($C$22/12,12*D135,$C$21,$C$20,0)*-1,0)</f>
        <v>0</v>
      </c>
      <c r="AE135" s="5">
        <f t="shared" si="45"/>
        <v>0</v>
      </c>
      <c r="AF135" s="5">
        <f t="shared" si="34"/>
        <v>0</v>
      </c>
      <c r="AG135" s="5">
        <f t="shared" si="44"/>
        <v>0</v>
      </c>
      <c r="AH135" s="5">
        <f t="shared" si="23"/>
        <v>0</v>
      </c>
      <c r="AI135" s="5">
        <f t="shared" si="39"/>
        <v>0</v>
      </c>
      <c r="AJ135" s="71" t="str">
        <f t="shared" si="40"/>
        <v/>
      </c>
      <c r="AK135" s="65">
        <v>0</v>
      </c>
      <c r="AL135" s="66"/>
    </row>
    <row r="136" spans="1:38" s="5" customFormat="1" ht="15" thickBot="1" x14ac:dyDescent="0.4">
      <c r="A136"/>
      <c r="B136" s="19">
        <v>100</v>
      </c>
      <c r="C136" s="20">
        <f t="shared" si="24"/>
        <v>100</v>
      </c>
      <c r="D136" s="21" t="str">
        <f>IF(AND($C$5&lt;=B136, B136&lt;=$C$17), B136-$C$5, "")</f>
        <v/>
      </c>
      <c r="E136" s="21" t="str">
        <f t="shared" si="25"/>
        <v/>
      </c>
      <c r="F136" s="27">
        <f t="shared" si="26"/>
        <v>-99</v>
      </c>
      <c r="G136" s="22">
        <f t="shared" si="41"/>
        <v>100</v>
      </c>
      <c r="H136" s="13">
        <f t="shared" si="28"/>
        <v>0</v>
      </c>
      <c r="I136" s="12">
        <f t="shared" si="29"/>
        <v>0</v>
      </c>
      <c r="J136" s="13">
        <f>IF(B136&gt;=$C$5,($C$17-$C$5)-C136, "")</f>
        <v>-100</v>
      </c>
      <c r="K136" s="13">
        <f>IF(B136&gt;=$C$5,J136*$C$9*$C$11,"")</f>
        <v>0</v>
      </c>
      <c r="L136" s="13">
        <f t="shared" si="46"/>
        <v>0</v>
      </c>
      <c r="M136" s="13">
        <f>IF(B136&gt;=$C$5, (18-$C$16)-C136, "")</f>
        <v>-82</v>
      </c>
      <c r="N136" s="13">
        <f>IF(B136&gt;=$C$5,4*$C$15*$C$14,"")</f>
        <v>0</v>
      </c>
      <c r="O136" s="13">
        <f t="shared" si="30"/>
        <v>0</v>
      </c>
      <c r="P136" s="14">
        <f>IF(B136&gt;=$C$5,$C$13-C136,"")</f>
        <v>-99</v>
      </c>
      <c r="Q136" s="14">
        <f>IF(B136&gt;=$C$5,$C$12/$C$13*P136,"")</f>
        <v>0</v>
      </c>
      <c r="R136" s="14">
        <f t="shared" si="47"/>
        <v>0</v>
      </c>
      <c r="S136" s="44">
        <f t="shared" si="36"/>
        <v>0</v>
      </c>
      <c r="T136" s="14">
        <f>IF(AND($C$5&lt;=B136,B136&lt;= $C$17), FV($C$23/12,12*C136,$C$32,$C$20,0)*-1,0)</f>
        <v>0</v>
      </c>
      <c r="U136" s="14"/>
      <c r="V136" s="14" t="e">
        <f t="shared" si="42"/>
        <v>#VALUE!</v>
      </c>
      <c r="W136" s="14" t="e">
        <f t="shared" si="37"/>
        <v>#VALUE!</v>
      </c>
      <c r="X136" s="14">
        <f t="shared" si="43"/>
        <v>0</v>
      </c>
      <c r="Y136" s="14" t="e">
        <f t="shared" si="22"/>
        <v>#VALUE!</v>
      </c>
      <c r="Z136" s="14" t="e">
        <f t="shared" si="32"/>
        <v>#VALUE!</v>
      </c>
      <c r="AA136" s="69" t="e">
        <f t="shared" si="38"/>
        <v>#VALUE!</v>
      </c>
      <c r="AB136" s="46">
        <v>0</v>
      </c>
      <c r="AC136" s="33">
        <f>IF(AND($C$5&lt;=B136, B136&lt;=$C$17), FV($C$22/12,12*D136,$C$21,$C$20,0)*-1,0)</f>
        <v>0</v>
      </c>
      <c r="AD136" s="14"/>
      <c r="AE136" s="14">
        <f t="shared" si="45"/>
        <v>0</v>
      </c>
      <c r="AF136" s="14">
        <f t="shared" si="34"/>
        <v>0</v>
      </c>
      <c r="AG136" s="14">
        <f t="shared" si="44"/>
        <v>0</v>
      </c>
      <c r="AH136" s="14">
        <f t="shared" si="23"/>
        <v>0</v>
      </c>
      <c r="AI136" s="14">
        <f t="shared" si="39"/>
        <v>0</v>
      </c>
      <c r="AJ136" s="103" t="str">
        <f t="shared" si="40"/>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9775F088-B0B4-4C3B-85EA-46E569F23BB1}"/>
    <hyperlink ref="A9" r:id="rId2" xr:uid="{F56DF1F1-3629-43CA-98AC-E01E4B68F18D}"/>
    <hyperlink ref="B23" r:id="rId3" xr:uid="{8A4B5F74-F557-4070-8496-5B766D59525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24D52-3E36-4956-A3C4-65B65B833533}">
  <dimension ref="A1:CA136"/>
  <sheetViews>
    <sheetView workbookViewId="0">
      <pane xSplit="3" topLeftCell="D1" activePane="topRight" state="frozen"/>
      <selection activeCell="A71" sqref="A71"/>
      <selection pane="topRight" activeCell="A30" sqref="A30:XFD30"/>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7.632812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113">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t="s">
        <v>77</v>
      </c>
      <c r="H17" s="7"/>
      <c r="I17" s="7"/>
      <c r="J17" s="7"/>
      <c r="K17" s="7"/>
      <c r="L17" s="7"/>
      <c r="M17" s="7"/>
      <c r="N17" s="7"/>
      <c r="O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40">
        <v>0.09</v>
      </c>
      <c r="D23" s="79" t="s">
        <v>37</v>
      </c>
      <c r="E23" s="4"/>
    </row>
    <row r="24" spans="1:15" x14ac:dyDescent="0.35">
      <c r="A24" t="s">
        <v>38</v>
      </c>
      <c r="C24" s="40">
        <v>0.04</v>
      </c>
      <c r="D24" s="2" t="s">
        <v>39</v>
      </c>
      <c r="E24" s="4"/>
    </row>
    <row r="25" spans="1:15" ht="15" thickBot="1" x14ac:dyDescent="0.4">
      <c r="A25" t="s">
        <v>40</v>
      </c>
      <c r="C25" s="41">
        <v>0.03</v>
      </c>
      <c r="D25" t="s">
        <v>41</v>
      </c>
      <c r="E25" s="4"/>
    </row>
    <row r="26" spans="1:15" ht="15" thickBot="1" x14ac:dyDescent="0.4">
      <c r="A26" t="s">
        <v>85</v>
      </c>
      <c r="C26" s="130">
        <f>C9/2</f>
        <v>0</v>
      </c>
      <c r="D26"/>
      <c r="E26" s="4"/>
    </row>
    <row r="27" spans="1:15" x14ac:dyDescent="0.35">
      <c r="A27" t="s">
        <v>42</v>
      </c>
      <c r="C27" s="117">
        <f>FV(C22/12,(C17-C5)*12,C21,C20,1)*-1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ht="15" thickBot="1" x14ac:dyDescent="0.4">
      <c r="A31" t="s">
        <v>46</v>
      </c>
      <c r="C31" s="123" t="e">
        <f>PMT(C23/12, (C17-C5)*12, 0, -(C29-FV(C23/12,(C17-C5)*12,0,-C20,1)))</f>
        <v>#NUM!</v>
      </c>
      <c r="D31" s="6"/>
      <c r="E31" s="8"/>
    </row>
    <row r="32" spans="1:15" ht="15" thickBot="1" x14ac:dyDescent="0.4">
      <c r="A32" t="s">
        <v>74</v>
      </c>
      <c r="C32" s="124"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99" si="0">IF($C$5&lt;=B36,$B36-$C$5,"")</f>
        <v>0</v>
      </c>
      <c r="D36" s="17">
        <f>IF(AND($C$5&lt;=B36, B36&lt;=$C$17), B36-$C$5, "")</f>
        <v>0</v>
      </c>
      <c r="E36" s="17">
        <f t="shared" ref="E36:E99" si="1">IF(AND($C$17&lt;=B36, B36&lt;=$C$18), B36-$C$17, "")</f>
        <v>0</v>
      </c>
      <c r="F36" s="26">
        <f t="shared" ref="F36:F99" si="2">IF(B36&gt;=$C$5, $C$8-C36, "")</f>
        <v>1</v>
      </c>
      <c r="G36" s="18">
        <f t="shared" ref="G36:G99" si="3">IF(B36&gt;=$C$17, B36-$C$17, "")</f>
        <v>0</v>
      </c>
      <c r="H36" s="11">
        <f t="shared" ref="H36:H99"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102">
        <f>IF(B36&gt;=$C$5,I36+L36+O36+R36,"")</f>
        <v>0</v>
      </c>
      <c r="T36" s="5" t="e">
        <f>IF(AND($C$5&lt;=B36,B36&lt;= $C$17), FV($C$23/12,12*C36,$C$32,$C$20,0)*-1,0)</f>
        <v>#NUM!</v>
      </c>
      <c r="V36" s="101" t="e">
        <f t="shared" ref="V36:V41" si="9">Y35*$C$24</f>
        <v>#VALUE!</v>
      </c>
      <c r="W36" s="101" t="e">
        <f t="shared" ref="W36:W100" si="10">Y35+V36</f>
        <v>#VALUE!</v>
      </c>
      <c r="X36" s="5">
        <f t="shared" ref="X36:X99" si="11">IF($B36&gt;$C$17,$C$28*((1+$C$25)^$E36),0)</f>
        <v>0</v>
      </c>
      <c r="Z36" s="5" t="e">
        <f t="shared" ref="Z36:Z99" si="12">T36+Y36</f>
        <v>#NUM!</v>
      </c>
      <c r="AA36" s="70" t="e">
        <f>IF(Z36&gt;0,Z36,"")</f>
        <v>#NUM!</v>
      </c>
      <c r="AB36" s="45">
        <v>0</v>
      </c>
      <c r="AC36" s="85">
        <f>IF(AND($C$5&lt;=B36, B36&lt;=$C$17), FV($C$22/12,12*D36,$C$21,$C$20,0)*-1,0)</f>
        <v>0</v>
      </c>
      <c r="AE36" s="101" t="e">
        <f t="shared" ref="AE36:AE99" si="13">AH35*$C$22</f>
        <v>#VALUE!</v>
      </c>
      <c r="AF36" s="101" t="e">
        <f t="shared" ref="AF36:AF99" si="14">AH35+AE36</f>
        <v>#VALUE!</v>
      </c>
      <c r="AG36" s="5">
        <f t="shared" ref="AG36:AG99" si="15">IF($B36&gt;$C$17,$C$28*((1+$C$25)^$G36),0)</f>
        <v>0</v>
      </c>
      <c r="AI36" s="5">
        <f>AC36+AH36</f>
        <v>0</v>
      </c>
      <c r="AJ36" s="71"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6">IF(B37&gt;=$C$5,I37+L37+O37+R37,"")</f>
        <v>0</v>
      </c>
      <c r="T37" s="5">
        <f>IF(AND($C$5&lt;=B37,B37&lt;= $C$17), FV($C$23/12,12*C37,$C$32,$C$20,0)*-1,0)</f>
        <v>0</v>
      </c>
      <c r="V37" s="5">
        <f t="shared" si="9"/>
        <v>0</v>
      </c>
      <c r="W37" s="5">
        <f t="shared" si="10"/>
        <v>0</v>
      </c>
      <c r="X37" s="5" t="e">
        <f t="shared" si="11"/>
        <v>#VALUE!</v>
      </c>
      <c r="Z37" s="5">
        <f t="shared" si="12"/>
        <v>0</v>
      </c>
      <c r="AA37" s="70" t="str">
        <f t="shared" ref="AA37:AA100" si="17">IF(Z37&gt;0,Z37,"")</f>
        <v/>
      </c>
      <c r="AB37" s="45">
        <v>0</v>
      </c>
      <c r="AC37" s="32">
        <f>IF(AND($C$5&lt;=B37, B37&lt;=$C$17), FV($C$22/12,12*D37,$C$21,$C$20,0)*-1,0)</f>
        <v>0</v>
      </c>
      <c r="AE37" s="5">
        <f t="shared" si="13"/>
        <v>0</v>
      </c>
      <c r="AF37" s="5">
        <f t="shared" si="14"/>
        <v>0</v>
      </c>
      <c r="AG37" s="5">
        <f t="shared" si="15"/>
        <v>0</v>
      </c>
      <c r="AI37" s="5">
        <f t="shared" ref="AI37:AI100" si="18">AC37+AH37</f>
        <v>0</v>
      </c>
      <c r="AJ37" s="71" t="str">
        <f t="shared" ref="AJ37:AJ100" si="19">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6"/>
        <v>0</v>
      </c>
      <c r="T38" s="5">
        <f>IF(AND($C$5&lt;=B38,B38&lt;= $C$17), FV($C$23/12,12*C38,$C$32,$C$20,0)*-1,0)</f>
        <v>0</v>
      </c>
      <c r="V38" s="5">
        <f t="shared" si="9"/>
        <v>0</v>
      </c>
      <c r="W38" s="5">
        <f t="shared" si="10"/>
        <v>0</v>
      </c>
      <c r="X38" s="5" t="e">
        <f t="shared" si="11"/>
        <v>#VALUE!</v>
      </c>
      <c r="Z38" s="5">
        <f t="shared" si="12"/>
        <v>0</v>
      </c>
      <c r="AA38" s="70" t="str">
        <f t="shared" si="17"/>
        <v/>
      </c>
      <c r="AB38" s="45">
        <v>0</v>
      </c>
      <c r="AC38" s="32">
        <f>IF(AND($C$5&lt;=B38, B38&lt;=$C$17), FV($C$22/12,12*D38,$C$21,$C$20,0)*-1,0)</f>
        <v>0</v>
      </c>
      <c r="AE38" s="5">
        <f t="shared" si="13"/>
        <v>0</v>
      </c>
      <c r="AF38" s="5">
        <f t="shared" si="14"/>
        <v>0</v>
      </c>
      <c r="AG38" s="5">
        <f t="shared" si="15"/>
        <v>0</v>
      </c>
      <c r="AI38" s="5">
        <f t="shared" si="18"/>
        <v>0</v>
      </c>
      <c r="AJ38" s="71" t="str">
        <f t="shared" si="19"/>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6"/>
        <v>0</v>
      </c>
      <c r="T39" s="5">
        <f>IF(AND($C$5&lt;=B39,B39&lt;= $C$17), FV($C$23/12,12*C39,$C$32,$C$20,0)*-1,0)</f>
        <v>0</v>
      </c>
      <c r="V39" s="5">
        <f t="shared" si="9"/>
        <v>0</v>
      </c>
      <c r="W39" s="5">
        <f t="shared" si="10"/>
        <v>0</v>
      </c>
      <c r="X39" s="5" t="e">
        <f t="shared" si="11"/>
        <v>#VALUE!</v>
      </c>
      <c r="Z39" s="5">
        <f t="shared" si="12"/>
        <v>0</v>
      </c>
      <c r="AA39" s="70" t="str">
        <f t="shared" si="17"/>
        <v/>
      </c>
      <c r="AB39" s="45">
        <v>0</v>
      </c>
      <c r="AC39" s="32">
        <f>IF(AND($C$5&lt;=B39, B39&lt;=$C$17), FV($C$22/12,12*D39,$C$21,$C$20,0)*-1,0)</f>
        <v>0</v>
      </c>
      <c r="AE39" s="5">
        <f t="shared" si="13"/>
        <v>0</v>
      </c>
      <c r="AF39" s="5">
        <f t="shared" si="14"/>
        <v>0</v>
      </c>
      <c r="AG39" s="5">
        <f t="shared" si="15"/>
        <v>0</v>
      </c>
      <c r="AI39" s="5">
        <f t="shared" si="18"/>
        <v>0</v>
      </c>
      <c r="AJ39" s="71" t="str">
        <f t="shared" si="19"/>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6"/>
        <v>0</v>
      </c>
      <c r="T40" s="5">
        <f>IF(AND($C$5&lt;=B40,B40&lt;= $C$17), FV($C$23/12,12*C40,$C$32,$C$20,0)*-1,0)</f>
        <v>0</v>
      </c>
      <c r="V40" s="5">
        <f t="shared" si="9"/>
        <v>0</v>
      </c>
      <c r="W40" s="5">
        <f t="shared" si="10"/>
        <v>0</v>
      </c>
      <c r="X40" s="5" t="e">
        <f t="shared" si="11"/>
        <v>#VALUE!</v>
      </c>
      <c r="Z40" s="5">
        <f t="shared" si="12"/>
        <v>0</v>
      </c>
      <c r="AA40" s="70" t="str">
        <f t="shared" si="17"/>
        <v/>
      </c>
      <c r="AB40" s="45">
        <v>0</v>
      </c>
      <c r="AC40" s="32">
        <f>IF(AND($C$5&lt;=B40, B40&lt;=$C$17), FV($C$22/12,12*D40,$C$21,$C$20,0)*-1,0)</f>
        <v>0</v>
      </c>
      <c r="AE40" s="5">
        <f t="shared" si="13"/>
        <v>0</v>
      </c>
      <c r="AF40" s="5">
        <f t="shared" si="14"/>
        <v>0</v>
      </c>
      <c r="AG40" s="5">
        <f t="shared" si="15"/>
        <v>0</v>
      </c>
      <c r="AI40" s="5">
        <f t="shared" si="18"/>
        <v>0</v>
      </c>
      <c r="AJ40" s="71" t="str">
        <f t="shared" si="19"/>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6"/>
        <v>0</v>
      </c>
      <c r="T41" s="5">
        <f>IF(AND($C$5&lt;=B41,B41&lt;= $C$17), FV($C$23/12,12*C41,$C$32,$C$20,0)*-1,0)</f>
        <v>0</v>
      </c>
      <c r="V41" s="5">
        <f t="shared" si="9"/>
        <v>0</v>
      </c>
      <c r="W41" s="5">
        <f t="shared" si="10"/>
        <v>0</v>
      </c>
      <c r="X41" s="5" t="e">
        <f t="shared" si="11"/>
        <v>#VALUE!</v>
      </c>
      <c r="Z41" s="5">
        <f t="shared" si="12"/>
        <v>0</v>
      </c>
      <c r="AA41" s="70" t="str">
        <f t="shared" si="17"/>
        <v/>
      </c>
      <c r="AB41" s="45">
        <v>0</v>
      </c>
      <c r="AC41" s="32">
        <f>IF(AND($C$5&lt;=B41, B41&lt;=$C$17), FV($C$22/12,12*D41,$C$21,$C$20,0)*-1,0)</f>
        <v>0</v>
      </c>
      <c r="AE41" s="5">
        <f t="shared" si="13"/>
        <v>0</v>
      </c>
      <c r="AF41" s="5">
        <f t="shared" si="14"/>
        <v>0</v>
      </c>
      <c r="AG41" s="5">
        <f t="shared" si="15"/>
        <v>0</v>
      </c>
      <c r="AI41" s="5">
        <f t="shared" si="18"/>
        <v>0</v>
      </c>
      <c r="AJ41" s="71" t="str">
        <f t="shared" si="19"/>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6"/>
        <v>0</v>
      </c>
      <c r="T42" s="5">
        <f>IF(AND($C$5&lt;=B42,B42&lt;= $C$17), FV($C$23/12,12*C42,$C$32,$C$20,0)*-1,0)</f>
        <v>0</v>
      </c>
      <c r="V42" s="5">
        <f>Y41*$C$24</f>
        <v>0</v>
      </c>
      <c r="W42" s="5">
        <f t="shared" si="10"/>
        <v>0</v>
      </c>
      <c r="X42" s="5" t="e">
        <f t="shared" si="11"/>
        <v>#VALUE!</v>
      </c>
      <c r="Z42" s="5">
        <f t="shared" si="12"/>
        <v>0</v>
      </c>
      <c r="AA42" s="70" t="str">
        <f t="shared" si="17"/>
        <v/>
      </c>
      <c r="AB42" s="45">
        <v>0</v>
      </c>
      <c r="AC42" s="32">
        <f>IF(AND($C$5&lt;=B42, B42&lt;=$C$17), FV($C$22/12,12*D42,$C$21,$C$20,0)*-1,0)</f>
        <v>0</v>
      </c>
      <c r="AE42" s="5">
        <f t="shared" si="13"/>
        <v>0</v>
      </c>
      <c r="AF42" s="5">
        <f t="shared" si="14"/>
        <v>0</v>
      </c>
      <c r="AG42" s="5">
        <f t="shared" si="15"/>
        <v>0</v>
      </c>
      <c r="AI42" s="5">
        <f t="shared" si="18"/>
        <v>0</v>
      </c>
      <c r="AJ42" s="71" t="str">
        <f t="shared" si="19"/>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6"/>
        <v>0</v>
      </c>
      <c r="T43" s="5">
        <f>IF(AND($C$5&lt;=B43,B43&lt;= $C$17), FV($C$23/12,12*C43,$C$32,$C$20,0)*-1,0)</f>
        <v>0</v>
      </c>
      <c r="V43" s="5">
        <f t="shared" ref="V43:V106" si="20">Y42*$C$24</f>
        <v>0</v>
      </c>
      <c r="W43" s="5">
        <f t="shared" si="10"/>
        <v>0</v>
      </c>
      <c r="X43" s="5" t="e">
        <f t="shared" si="11"/>
        <v>#VALUE!</v>
      </c>
      <c r="Z43" s="5">
        <f t="shared" si="12"/>
        <v>0</v>
      </c>
      <c r="AA43" s="70" t="str">
        <f t="shared" si="17"/>
        <v/>
      </c>
      <c r="AB43" s="45">
        <v>0</v>
      </c>
      <c r="AC43" s="32">
        <f>IF(AND($C$5&lt;=B43, B43&lt;=$C$17), FV($C$22/12,12*D43,$C$21,$C$20,0)*-1,0)</f>
        <v>0</v>
      </c>
      <c r="AE43" s="5">
        <f t="shared" si="13"/>
        <v>0</v>
      </c>
      <c r="AF43" s="5">
        <f t="shared" si="14"/>
        <v>0</v>
      </c>
      <c r="AG43" s="5">
        <f t="shared" si="15"/>
        <v>0</v>
      </c>
      <c r="AI43" s="5">
        <f t="shared" si="18"/>
        <v>0</v>
      </c>
      <c r="AJ43" s="71" t="str">
        <f t="shared" si="19"/>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6"/>
        <v>0</v>
      </c>
      <c r="T44" s="5">
        <f>IF(AND($C$5&lt;=B44,B44&lt;= $C$17), FV($C$23/12,12*C44,$C$32,$C$20,0)*-1,0)</f>
        <v>0</v>
      </c>
      <c r="V44" s="5">
        <f t="shared" si="20"/>
        <v>0</v>
      </c>
      <c r="W44" s="5">
        <f t="shared" si="10"/>
        <v>0</v>
      </c>
      <c r="X44" s="5" t="e">
        <f t="shared" si="11"/>
        <v>#VALUE!</v>
      </c>
      <c r="Z44" s="5">
        <f t="shared" si="12"/>
        <v>0</v>
      </c>
      <c r="AA44" s="70" t="str">
        <f t="shared" si="17"/>
        <v/>
      </c>
      <c r="AB44" s="45">
        <v>0</v>
      </c>
      <c r="AC44" s="32">
        <f>IF(AND($C$5&lt;=B44, B44&lt;=$C$17), FV($C$22/12,12*D44,$C$21,$C$20,0)*-1,0)</f>
        <v>0</v>
      </c>
      <c r="AE44" s="5">
        <f t="shared" si="13"/>
        <v>0</v>
      </c>
      <c r="AF44" s="5">
        <f t="shared" si="14"/>
        <v>0</v>
      </c>
      <c r="AG44" s="5">
        <f t="shared" si="15"/>
        <v>0</v>
      </c>
      <c r="AI44" s="5">
        <f t="shared" si="18"/>
        <v>0</v>
      </c>
      <c r="AJ44" s="71" t="str">
        <f t="shared" si="19"/>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6"/>
        <v>0</v>
      </c>
      <c r="T45" s="5">
        <f>IF(AND($C$5&lt;=B45,B45&lt;= $C$17), FV($C$23/12,12*C45,$C$32,$C$20,0)*-1,0)</f>
        <v>0</v>
      </c>
      <c r="V45" s="5">
        <f t="shared" si="20"/>
        <v>0</v>
      </c>
      <c r="W45" s="5">
        <f t="shared" si="10"/>
        <v>0</v>
      </c>
      <c r="X45" s="5" t="e">
        <f t="shared" si="11"/>
        <v>#VALUE!</v>
      </c>
      <c r="Z45" s="5">
        <f t="shared" si="12"/>
        <v>0</v>
      </c>
      <c r="AA45" s="70" t="str">
        <f t="shared" si="17"/>
        <v/>
      </c>
      <c r="AB45" s="45">
        <v>0</v>
      </c>
      <c r="AC45" s="32">
        <f>IF(AND($C$5&lt;=B45, B45&lt;=$C$17), FV($C$22/12,12*D45,$C$21,$C$20,0)*-1,0)</f>
        <v>0</v>
      </c>
      <c r="AE45" s="5">
        <f t="shared" si="13"/>
        <v>0</v>
      </c>
      <c r="AF45" s="5">
        <f t="shared" si="14"/>
        <v>0</v>
      </c>
      <c r="AG45" s="5">
        <f t="shared" si="15"/>
        <v>0</v>
      </c>
      <c r="AI45" s="5">
        <f t="shared" si="18"/>
        <v>0</v>
      </c>
      <c r="AJ45" s="71" t="str">
        <f t="shared" si="19"/>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6"/>
        <v>0</v>
      </c>
      <c r="T46" s="5">
        <f>IF(AND($C$5&lt;=B46,B46&lt;= $C$17), FV($C$23/12,12*C46,$C$32,$C$20,0)*-1,0)</f>
        <v>0</v>
      </c>
      <c r="V46" s="5">
        <f t="shared" si="20"/>
        <v>0</v>
      </c>
      <c r="W46" s="5">
        <f t="shared" si="10"/>
        <v>0</v>
      </c>
      <c r="X46" s="5" t="e">
        <f t="shared" si="11"/>
        <v>#VALUE!</v>
      </c>
      <c r="Z46" s="5">
        <f t="shared" si="12"/>
        <v>0</v>
      </c>
      <c r="AA46" s="70" t="str">
        <f t="shared" si="17"/>
        <v/>
      </c>
      <c r="AB46" s="45">
        <v>0</v>
      </c>
      <c r="AC46" s="32">
        <f>IF(AND($C$5&lt;=B46, B46&lt;=$C$17), FV($C$22/12,12*D46,$C$21,$C$20,0)*-1,0)</f>
        <v>0</v>
      </c>
      <c r="AE46" s="5">
        <f t="shared" si="13"/>
        <v>0</v>
      </c>
      <c r="AF46" s="5">
        <f t="shared" si="14"/>
        <v>0</v>
      </c>
      <c r="AG46" s="5">
        <f t="shared" si="15"/>
        <v>0</v>
      </c>
      <c r="AI46" s="5">
        <f t="shared" si="18"/>
        <v>0</v>
      </c>
      <c r="AJ46" s="71" t="str">
        <f t="shared" si="19"/>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6"/>
        <v>0</v>
      </c>
      <c r="T47" s="5">
        <f>IF(AND($C$5&lt;=B47,B47&lt;= $C$17), FV($C$23/12,12*C47,$C$32,$C$20,0)*-1,0)</f>
        <v>0</v>
      </c>
      <c r="V47" s="5">
        <f t="shared" si="20"/>
        <v>0</v>
      </c>
      <c r="W47" s="5">
        <f t="shared" si="10"/>
        <v>0</v>
      </c>
      <c r="X47" s="5" t="e">
        <f t="shared" si="11"/>
        <v>#VALUE!</v>
      </c>
      <c r="Z47" s="5">
        <f t="shared" si="12"/>
        <v>0</v>
      </c>
      <c r="AA47" s="70" t="str">
        <f t="shared" si="17"/>
        <v/>
      </c>
      <c r="AB47" s="45">
        <v>0</v>
      </c>
      <c r="AC47" s="32">
        <f>IF(AND($C$5&lt;=B47, B47&lt;=$C$17), FV($C$22/12,12*D47,$C$21,$C$20,0)*-1,0)</f>
        <v>0</v>
      </c>
      <c r="AE47" s="5">
        <f t="shared" si="13"/>
        <v>0</v>
      </c>
      <c r="AF47" s="5">
        <f t="shared" si="14"/>
        <v>0</v>
      </c>
      <c r="AG47" s="5">
        <f t="shared" si="15"/>
        <v>0</v>
      </c>
      <c r="AI47" s="5">
        <f t="shared" si="18"/>
        <v>0</v>
      </c>
      <c r="AJ47" s="71" t="str">
        <f t="shared" si="19"/>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6"/>
        <v>0</v>
      </c>
      <c r="T48" s="5">
        <f>IF(AND($C$5&lt;=B48,B48&lt;= $C$17), FV($C$23/12,12*C48,$C$32,$C$20,0)*-1,0)</f>
        <v>0</v>
      </c>
      <c r="V48" s="5">
        <f t="shared" si="20"/>
        <v>0</v>
      </c>
      <c r="W48" s="5">
        <f t="shared" si="10"/>
        <v>0</v>
      </c>
      <c r="X48" s="5" t="e">
        <f t="shared" si="11"/>
        <v>#VALUE!</v>
      </c>
      <c r="Z48" s="5">
        <f t="shared" si="12"/>
        <v>0</v>
      </c>
      <c r="AA48" s="70" t="str">
        <f t="shared" si="17"/>
        <v/>
      </c>
      <c r="AB48" s="45">
        <v>0</v>
      </c>
      <c r="AC48" s="32">
        <f>IF(AND($C$5&lt;=B48, B48&lt;=$C$17), FV($C$22/12,12*D48,$C$21,$C$20,0)*-1,0)</f>
        <v>0</v>
      </c>
      <c r="AE48" s="5">
        <f t="shared" si="13"/>
        <v>0</v>
      </c>
      <c r="AF48" s="5">
        <f t="shared" si="14"/>
        <v>0</v>
      </c>
      <c r="AG48" s="5">
        <f t="shared" si="15"/>
        <v>0</v>
      </c>
      <c r="AI48" s="5">
        <f t="shared" si="18"/>
        <v>0</v>
      </c>
      <c r="AJ48" s="71" t="str">
        <f t="shared" si="19"/>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6"/>
        <v>0</v>
      </c>
      <c r="T49" s="5">
        <f>IF(AND($C$5&lt;=B49,B49&lt;= $C$17), FV($C$23/12,12*C49,$C$32,$C$20,0)*-1,0)</f>
        <v>0</v>
      </c>
      <c r="V49" s="5">
        <f t="shared" si="20"/>
        <v>0</v>
      </c>
      <c r="W49" s="5">
        <f t="shared" si="10"/>
        <v>0</v>
      </c>
      <c r="X49" s="5" t="e">
        <f t="shared" si="11"/>
        <v>#VALUE!</v>
      </c>
      <c r="Z49" s="5">
        <f t="shared" si="12"/>
        <v>0</v>
      </c>
      <c r="AA49" s="70" t="str">
        <f t="shared" si="17"/>
        <v/>
      </c>
      <c r="AB49" s="45">
        <v>0</v>
      </c>
      <c r="AC49" s="32">
        <f>IF(AND($C$5&lt;=B49, B49&lt;=$C$17), FV($C$22/12,12*D49,$C$21,$C$20,0)*-1,0)</f>
        <v>0</v>
      </c>
      <c r="AE49" s="5">
        <f t="shared" si="13"/>
        <v>0</v>
      </c>
      <c r="AF49" s="5">
        <f t="shared" si="14"/>
        <v>0</v>
      </c>
      <c r="AG49" s="5">
        <f t="shared" si="15"/>
        <v>0</v>
      </c>
      <c r="AI49" s="5">
        <f t="shared" si="18"/>
        <v>0</v>
      </c>
      <c r="AJ49" s="71" t="str">
        <f t="shared" si="19"/>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6"/>
        <v>0</v>
      </c>
      <c r="T50" s="5">
        <f>IF(AND($C$5&lt;=B50,B50&lt;= $C$17), FV($C$23/12,12*C50,$C$32,$C$20,0)*-1,0)</f>
        <v>0</v>
      </c>
      <c r="V50" s="5">
        <f t="shared" si="20"/>
        <v>0</v>
      </c>
      <c r="W50" s="5">
        <f t="shared" si="10"/>
        <v>0</v>
      </c>
      <c r="X50" s="5" t="e">
        <f t="shared" si="11"/>
        <v>#VALUE!</v>
      </c>
      <c r="Z50" s="5">
        <f t="shared" si="12"/>
        <v>0</v>
      </c>
      <c r="AA50" s="70" t="str">
        <f t="shared" si="17"/>
        <v/>
      </c>
      <c r="AB50" s="45">
        <v>0</v>
      </c>
      <c r="AC50" s="32">
        <f>IF(AND($C$5&lt;=B50, B50&lt;=$C$17), FV($C$22/12,12*D50,$C$21,$C$20,0)*-1,0)</f>
        <v>0</v>
      </c>
      <c r="AE50" s="5">
        <f t="shared" si="13"/>
        <v>0</v>
      </c>
      <c r="AF50" s="5">
        <f t="shared" si="14"/>
        <v>0</v>
      </c>
      <c r="AG50" s="5">
        <f t="shared" si="15"/>
        <v>0</v>
      </c>
      <c r="AI50" s="5">
        <f t="shared" si="18"/>
        <v>0</v>
      </c>
      <c r="AJ50" s="71" t="str">
        <f t="shared" si="19"/>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6"/>
        <v>0</v>
      </c>
      <c r="T51" s="5">
        <f>IF(AND($C$5&lt;=B51,B51&lt;= $C$17), FV($C$23/12,12*C51,$C$32,$C$20,0)*-1,0)</f>
        <v>0</v>
      </c>
      <c r="V51" s="5">
        <f t="shared" si="20"/>
        <v>0</v>
      </c>
      <c r="W51" s="5">
        <f t="shared" si="10"/>
        <v>0</v>
      </c>
      <c r="X51" s="5" t="e">
        <f t="shared" si="11"/>
        <v>#VALUE!</v>
      </c>
      <c r="Z51" s="5">
        <f t="shared" si="12"/>
        <v>0</v>
      </c>
      <c r="AA51" s="70" t="str">
        <f t="shared" si="17"/>
        <v/>
      </c>
      <c r="AB51" s="45">
        <v>0</v>
      </c>
      <c r="AC51" s="32">
        <f>IF(AND($C$5&lt;=B51, B51&lt;=$C$17), FV($C$22/12,12*D51,$C$21,$C$20,0)*-1,0)</f>
        <v>0</v>
      </c>
      <c r="AE51" s="5">
        <f t="shared" si="13"/>
        <v>0</v>
      </c>
      <c r="AF51" s="5">
        <f t="shared" si="14"/>
        <v>0</v>
      </c>
      <c r="AG51" s="5">
        <f t="shared" si="15"/>
        <v>0</v>
      </c>
      <c r="AI51" s="5">
        <f t="shared" si="18"/>
        <v>0</v>
      </c>
      <c r="AJ51" s="71" t="str">
        <f t="shared" si="19"/>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6"/>
        <v>0</v>
      </c>
      <c r="T52" s="5">
        <f>IF(AND($C$5&lt;=B52,B52&lt;= $C$17), FV($C$23/12,12*C52,$C$32,$C$20,0)*-1,0)</f>
        <v>0</v>
      </c>
      <c r="V52" s="5">
        <f t="shared" si="20"/>
        <v>0</v>
      </c>
      <c r="W52" s="5">
        <f t="shared" si="10"/>
        <v>0</v>
      </c>
      <c r="X52" s="5" t="e">
        <f t="shared" si="11"/>
        <v>#VALUE!</v>
      </c>
      <c r="Z52" s="5">
        <f t="shared" si="12"/>
        <v>0</v>
      </c>
      <c r="AA52" s="70" t="str">
        <f t="shared" si="17"/>
        <v/>
      </c>
      <c r="AB52" s="45">
        <v>0</v>
      </c>
      <c r="AC52" s="32">
        <f>IF(AND($C$5&lt;=B52, B52&lt;=$C$17), FV($C$22/12,12*D52,$C$21,$C$20,0)*-1,0)</f>
        <v>0</v>
      </c>
      <c r="AE52" s="5">
        <f t="shared" si="13"/>
        <v>0</v>
      </c>
      <c r="AF52" s="5">
        <f t="shared" si="14"/>
        <v>0</v>
      </c>
      <c r="AG52" s="5">
        <f t="shared" si="15"/>
        <v>0</v>
      </c>
      <c r="AI52" s="5">
        <f t="shared" si="18"/>
        <v>0</v>
      </c>
      <c r="AJ52" s="71" t="str">
        <f t="shared" si="19"/>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6"/>
        <v>0</v>
      </c>
      <c r="T53" s="5">
        <f>IF(AND($C$5&lt;=B53,B53&lt;= $C$17), FV($C$23/12,12*C53,$C$32,$C$20,0)*-1,0)</f>
        <v>0</v>
      </c>
      <c r="V53" s="5">
        <f t="shared" si="20"/>
        <v>0</v>
      </c>
      <c r="W53" s="5">
        <f t="shared" si="10"/>
        <v>0</v>
      </c>
      <c r="X53" s="5" t="e">
        <f t="shared" si="11"/>
        <v>#VALUE!</v>
      </c>
      <c r="Z53" s="5">
        <f t="shared" si="12"/>
        <v>0</v>
      </c>
      <c r="AA53" s="70" t="str">
        <f t="shared" si="17"/>
        <v/>
      </c>
      <c r="AB53" s="45">
        <v>0</v>
      </c>
      <c r="AC53" s="32">
        <f>IF(AND($C$5&lt;=B53, B53&lt;=$C$17), FV($C$22/12,12*D53,$C$21,$C$20,0)*-1,0)</f>
        <v>0</v>
      </c>
      <c r="AE53" s="5">
        <f t="shared" si="13"/>
        <v>0</v>
      </c>
      <c r="AF53" s="5">
        <f t="shared" si="14"/>
        <v>0</v>
      </c>
      <c r="AG53" s="5">
        <f t="shared" si="15"/>
        <v>0</v>
      </c>
      <c r="AI53" s="5">
        <f t="shared" si="18"/>
        <v>0</v>
      </c>
      <c r="AJ53" s="71" t="str">
        <f t="shared" si="19"/>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6"/>
        <v>0</v>
      </c>
      <c r="T54" s="5">
        <f>IF(AND($C$5&lt;=B54,B54&lt;= $C$17), FV($C$23/12,12*C54,$C$32,$C$20,0)*-1,0)</f>
        <v>0</v>
      </c>
      <c r="V54" s="5">
        <f t="shared" si="20"/>
        <v>0</v>
      </c>
      <c r="W54" s="5">
        <f t="shared" si="10"/>
        <v>0</v>
      </c>
      <c r="X54" s="5" t="e">
        <f t="shared" si="11"/>
        <v>#VALUE!</v>
      </c>
      <c r="Z54" s="5">
        <f t="shared" si="12"/>
        <v>0</v>
      </c>
      <c r="AA54" s="70" t="str">
        <f t="shared" si="17"/>
        <v/>
      </c>
      <c r="AB54" s="45">
        <v>0</v>
      </c>
      <c r="AC54" s="32">
        <f>IF(AND($C$5&lt;=B54, B54&lt;=$C$17), FV($C$22/12,12*D54,$C$21,$C$20,0)*-1,0)</f>
        <v>0</v>
      </c>
      <c r="AE54" s="5">
        <f t="shared" si="13"/>
        <v>0</v>
      </c>
      <c r="AF54" s="5">
        <f t="shared" si="14"/>
        <v>0</v>
      </c>
      <c r="AG54" s="5">
        <f t="shared" si="15"/>
        <v>0</v>
      </c>
      <c r="AI54" s="5">
        <f t="shared" si="18"/>
        <v>0</v>
      </c>
      <c r="AJ54" s="71" t="str">
        <f t="shared" si="19"/>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6"/>
        <v>0</v>
      </c>
      <c r="T55" s="5">
        <f>IF(AND($C$5&lt;=B55,B55&lt;= $C$17), FV($C$23/12,12*C55,$C$32,$C$20,0)*-1,0)</f>
        <v>0</v>
      </c>
      <c r="V55" s="5">
        <f t="shared" si="20"/>
        <v>0</v>
      </c>
      <c r="W55" s="5">
        <f t="shared" si="10"/>
        <v>0</v>
      </c>
      <c r="X55" s="5" t="e">
        <f t="shared" si="11"/>
        <v>#VALUE!</v>
      </c>
      <c r="Z55" s="5">
        <f t="shared" si="12"/>
        <v>0</v>
      </c>
      <c r="AA55" s="70" t="str">
        <f t="shared" si="17"/>
        <v/>
      </c>
      <c r="AB55" s="45">
        <v>0</v>
      </c>
      <c r="AC55" s="32">
        <f>IF(AND($C$5&lt;=B55, B55&lt;=$C$17), FV($C$22/12,12*D55,$C$21,$C$20,0)*-1,0)</f>
        <v>0</v>
      </c>
      <c r="AE55" s="5">
        <f t="shared" si="13"/>
        <v>0</v>
      </c>
      <c r="AF55" s="5">
        <f t="shared" si="14"/>
        <v>0</v>
      </c>
      <c r="AG55" s="5">
        <f t="shared" si="15"/>
        <v>0</v>
      </c>
      <c r="AI55" s="5">
        <f t="shared" si="18"/>
        <v>0</v>
      </c>
      <c r="AJ55" s="71" t="str">
        <f t="shared" si="19"/>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6"/>
        <v>0</v>
      </c>
      <c r="T56" s="5">
        <f>IF(AND($C$5&lt;=B56,B56&lt;= $C$17), FV($C$23/12,12*C56,$C$32,$C$20,0)*-1,0)</f>
        <v>0</v>
      </c>
      <c r="V56" s="5">
        <f t="shared" si="20"/>
        <v>0</v>
      </c>
      <c r="W56" s="5">
        <f t="shared" si="10"/>
        <v>0</v>
      </c>
      <c r="X56" s="5" t="e">
        <f t="shared" si="11"/>
        <v>#VALUE!</v>
      </c>
      <c r="Z56" s="5">
        <f t="shared" si="12"/>
        <v>0</v>
      </c>
      <c r="AA56" s="70" t="str">
        <f t="shared" si="17"/>
        <v/>
      </c>
      <c r="AB56" s="45">
        <v>0</v>
      </c>
      <c r="AC56" s="32">
        <f>IF(AND($C$5&lt;=B56, B56&lt;=$C$17), FV($C$22/12,12*D56,$C$21,$C$20,0)*-1,0)</f>
        <v>0</v>
      </c>
      <c r="AE56" s="5">
        <f t="shared" si="13"/>
        <v>0</v>
      </c>
      <c r="AF56" s="5">
        <f t="shared" si="14"/>
        <v>0</v>
      </c>
      <c r="AG56" s="5">
        <f t="shared" si="15"/>
        <v>0</v>
      </c>
      <c r="AI56" s="5">
        <f t="shared" si="18"/>
        <v>0</v>
      </c>
      <c r="AJ56" s="71" t="str">
        <f t="shared" si="19"/>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6"/>
        <v>0</v>
      </c>
      <c r="T57" s="5">
        <f>IF(AND($C$5&lt;=B57,B57&lt;= $C$17), FV($C$23/12,12*C57,$C$32,$C$20,0)*-1,0)</f>
        <v>0</v>
      </c>
      <c r="V57" s="5">
        <f t="shared" si="20"/>
        <v>0</v>
      </c>
      <c r="W57" s="5">
        <f t="shared" si="10"/>
        <v>0</v>
      </c>
      <c r="X57" s="5" t="e">
        <f t="shared" si="11"/>
        <v>#VALUE!</v>
      </c>
      <c r="Z57" s="5">
        <f t="shared" si="12"/>
        <v>0</v>
      </c>
      <c r="AA57" s="70" t="str">
        <f t="shared" si="17"/>
        <v/>
      </c>
      <c r="AB57" s="45">
        <v>0</v>
      </c>
      <c r="AC57" s="32">
        <f>IF(AND($C$5&lt;=B57, B57&lt;=$C$17), FV($C$22/12,12*D57,$C$21,$C$20,0)*-1,0)</f>
        <v>0</v>
      </c>
      <c r="AE57" s="5">
        <f t="shared" si="13"/>
        <v>0</v>
      </c>
      <c r="AF57" s="5">
        <f t="shared" si="14"/>
        <v>0</v>
      </c>
      <c r="AG57" s="5">
        <f t="shared" si="15"/>
        <v>0</v>
      </c>
      <c r="AI57" s="5">
        <f t="shared" si="18"/>
        <v>0</v>
      </c>
      <c r="AJ57" s="71" t="str">
        <f t="shared" si="19"/>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6"/>
        <v>0</v>
      </c>
      <c r="T58" s="5">
        <f>IF(AND($C$5&lt;=B58,B58&lt;= $C$17), FV($C$23/12,12*C58,$C$32,$C$20,0)*-1,0)</f>
        <v>0</v>
      </c>
      <c r="V58" s="5">
        <f t="shared" si="20"/>
        <v>0</v>
      </c>
      <c r="W58" s="5">
        <f t="shared" si="10"/>
        <v>0</v>
      </c>
      <c r="X58" s="5" t="e">
        <f t="shared" si="11"/>
        <v>#VALUE!</v>
      </c>
      <c r="Z58" s="5">
        <f t="shared" si="12"/>
        <v>0</v>
      </c>
      <c r="AA58" s="70" t="str">
        <f t="shared" si="17"/>
        <v/>
      </c>
      <c r="AB58" s="45">
        <v>0</v>
      </c>
      <c r="AC58" s="32">
        <f>IF(AND($C$5&lt;=B58, B58&lt;=$C$17), FV($C$22/12,12*D58,$C$21,$C$20,0)*-1,0)</f>
        <v>0</v>
      </c>
      <c r="AE58" s="5">
        <f t="shared" si="13"/>
        <v>0</v>
      </c>
      <c r="AF58" s="5">
        <f t="shared" si="14"/>
        <v>0</v>
      </c>
      <c r="AG58" s="5">
        <f t="shared" si="15"/>
        <v>0</v>
      </c>
      <c r="AI58" s="5">
        <f t="shared" si="18"/>
        <v>0</v>
      </c>
      <c r="AJ58" s="71" t="str">
        <f t="shared" si="19"/>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6"/>
        <v>0</v>
      </c>
      <c r="T59" s="5">
        <f>IF(AND($C$5&lt;=B59,B59&lt;= $C$17), FV($C$23/12,12*C59,$C$32,$C$20,0)*-1,0)</f>
        <v>0</v>
      </c>
      <c r="V59" s="5">
        <f t="shared" si="20"/>
        <v>0</v>
      </c>
      <c r="W59" s="5">
        <f t="shared" si="10"/>
        <v>0</v>
      </c>
      <c r="X59" s="5" t="e">
        <f t="shared" si="11"/>
        <v>#VALUE!</v>
      </c>
      <c r="Z59" s="5">
        <f t="shared" si="12"/>
        <v>0</v>
      </c>
      <c r="AA59" s="70" t="str">
        <f t="shared" si="17"/>
        <v/>
      </c>
      <c r="AB59" s="45">
        <v>0</v>
      </c>
      <c r="AC59" s="32">
        <f>IF(AND($C$5&lt;=B59, B59&lt;=$C$17), FV($C$22/12,12*D59,$C$21,$C$20,0)*-1,0)</f>
        <v>0</v>
      </c>
      <c r="AE59" s="5">
        <f t="shared" si="13"/>
        <v>0</v>
      </c>
      <c r="AF59" s="5">
        <f t="shared" si="14"/>
        <v>0</v>
      </c>
      <c r="AG59" s="5">
        <f t="shared" si="15"/>
        <v>0</v>
      </c>
      <c r="AI59" s="5">
        <f t="shared" si="18"/>
        <v>0</v>
      </c>
      <c r="AJ59" s="71" t="str">
        <f t="shared" si="19"/>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6"/>
        <v>0</v>
      </c>
      <c r="T60" s="5">
        <f>IF(AND($C$5&lt;=B60,B60&lt;= $C$17), FV($C$23/12,12*C60,$C$32,$C$20,0)*-1,0)</f>
        <v>0</v>
      </c>
      <c r="V60" s="5">
        <f t="shared" si="20"/>
        <v>0</v>
      </c>
      <c r="W60" s="5">
        <f t="shared" si="10"/>
        <v>0</v>
      </c>
      <c r="X60" s="5" t="e">
        <f t="shared" si="11"/>
        <v>#VALUE!</v>
      </c>
      <c r="Z60" s="5">
        <f t="shared" si="12"/>
        <v>0</v>
      </c>
      <c r="AA60" s="70" t="str">
        <f t="shared" si="17"/>
        <v/>
      </c>
      <c r="AB60" s="45">
        <v>0</v>
      </c>
      <c r="AC60" s="32">
        <f>IF(AND($C$5&lt;=B60, B60&lt;=$C$17), FV($C$22/12,12*D60,$C$21,$C$20,0)*-1,0)</f>
        <v>0</v>
      </c>
      <c r="AE60" s="5">
        <f t="shared" si="13"/>
        <v>0</v>
      </c>
      <c r="AF60" s="5">
        <f t="shared" si="14"/>
        <v>0</v>
      </c>
      <c r="AG60" s="5">
        <f t="shared" si="15"/>
        <v>0</v>
      </c>
      <c r="AI60" s="5">
        <f t="shared" si="18"/>
        <v>0</v>
      </c>
      <c r="AJ60" s="71" t="str">
        <f t="shared" si="19"/>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6"/>
        <v>0</v>
      </c>
      <c r="T61" s="5">
        <f>IF(AND($C$5&lt;=B61,B61&lt;= $C$17), FV($C$23/12,12*C61,$C$32,$C$20,0)*-1,0)</f>
        <v>0</v>
      </c>
      <c r="V61" s="5">
        <f t="shared" si="20"/>
        <v>0</v>
      </c>
      <c r="W61" s="5">
        <f t="shared" si="10"/>
        <v>0</v>
      </c>
      <c r="X61" s="5" t="e">
        <f t="shared" si="11"/>
        <v>#VALUE!</v>
      </c>
      <c r="Z61" s="5">
        <f t="shared" si="12"/>
        <v>0</v>
      </c>
      <c r="AA61" s="70" t="str">
        <f t="shared" si="17"/>
        <v/>
      </c>
      <c r="AB61" s="45">
        <v>0</v>
      </c>
      <c r="AC61" s="32">
        <f>IF(AND($C$5&lt;=B61, B61&lt;=$C$17), FV($C$22/12,12*D61,$C$21,$C$20,0)*-1,0)</f>
        <v>0</v>
      </c>
      <c r="AE61" s="5">
        <f t="shared" si="13"/>
        <v>0</v>
      </c>
      <c r="AF61" s="5">
        <f t="shared" si="14"/>
        <v>0</v>
      </c>
      <c r="AG61" s="5">
        <f t="shared" si="15"/>
        <v>0</v>
      </c>
      <c r="AI61" s="5">
        <f t="shared" si="18"/>
        <v>0</v>
      </c>
      <c r="AJ61" s="71" t="str">
        <f t="shared" si="19"/>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6"/>
        <v>0</v>
      </c>
      <c r="T62" s="5">
        <f>IF(AND($C$5&lt;=B62,B62&lt;= $C$17), FV($C$23/12,12*C62,$C$32,$C$20,0)*-1,0)</f>
        <v>0</v>
      </c>
      <c r="V62" s="5">
        <f t="shared" si="20"/>
        <v>0</v>
      </c>
      <c r="W62" s="5">
        <f t="shared" si="10"/>
        <v>0</v>
      </c>
      <c r="X62" s="5" t="e">
        <f t="shared" si="11"/>
        <v>#VALUE!</v>
      </c>
      <c r="Z62" s="5">
        <f t="shared" si="12"/>
        <v>0</v>
      </c>
      <c r="AA62" s="70" t="str">
        <f t="shared" si="17"/>
        <v/>
      </c>
      <c r="AB62" s="45">
        <v>0</v>
      </c>
      <c r="AC62" s="32">
        <f>IF(AND($C$5&lt;=B62, B62&lt;=$C$17), FV($C$22/12,12*D62,$C$21,$C$20,0)*-1,0)</f>
        <v>0</v>
      </c>
      <c r="AE62" s="5">
        <f t="shared" si="13"/>
        <v>0</v>
      </c>
      <c r="AF62" s="5">
        <f t="shared" si="14"/>
        <v>0</v>
      </c>
      <c r="AG62" s="5">
        <f t="shared" si="15"/>
        <v>0</v>
      </c>
      <c r="AI62" s="5">
        <f t="shared" si="18"/>
        <v>0</v>
      </c>
      <c r="AJ62" s="71" t="str">
        <f t="shared" si="19"/>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6"/>
        <v>0</v>
      </c>
      <c r="T63" s="5">
        <f>IF(AND($C$5&lt;=B63,B63&lt;= $C$17), FV($C$23/12,12*C63,$C$32,$C$20,0)*-1,0)</f>
        <v>0</v>
      </c>
      <c r="V63" s="5">
        <f t="shared" si="20"/>
        <v>0</v>
      </c>
      <c r="W63" s="5">
        <f t="shared" si="10"/>
        <v>0</v>
      </c>
      <c r="X63" s="5" t="e">
        <f t="shared" si="11"/>
        <v>#VALUE!</v>
      </c>
      <c r="Z63" s="5">
        <f t="shared" si="12"/>
        <v>0</v>
      </c>
      <c r="AA63" s="70" t="str">
        <f t="shared" si="17"/>
        <v/>
      </c>
      <c r="AB63" s="45">
        <v>0</v>
      </c>
      <c r="AC63" s="32">
        <f>IF(AND($C$5&lt;=B63, B63&lt;=$C$17), FV($C$22/12,12*D63,$C$21,$C$20,0)*-1,0)</f>
        <v>0</v>
      </c>
      <c r="AE63" s="5">
        <f t="shared" si="13"/>
        <v>0</v>
      </c>
      <c r="AF63" s="5">
        <f t="shared" si="14"/>
        <v>0</v>
      </c>
      <c r="AG63" s="5">
        <f t="shared" si="15"/>
        <v>0</v>
      </c>
      <c r="AI63" s="5">
        <f t="shared" si="18"/>
        <v>0</v>
      </c>
      <c r="AJ63" s="71" t="str">
        <f t="shared" si="19"/>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6"/>
        <v>0</v>
      </c>
      <c r="T64" s="5">
        <f>IF(AND($C$5&lt;=B64,B64&lt;= $C$17), FV($C$23/12,12*C64,$C$32,$C$20,0)*-1,0)</f>
        <v>0</v>
      </c>
      <c r="V64" s="5">
        <f t="shared" si="20"/>
        <v>0</v>
      </c>
      <c r="W64" s="5">
        <f t="shared" si="10"/>
        <v>0</v>
      </c>
      <c r="X64" s="5" t="e">
        <f t="shared" si="11"/>
        <v>#VALUE!</v>
      </c>
      <c r="Z64" s="5">
        <f t="shared" si="12"/>
        <v>0</v>
      </c>
      <c r="AA64" s="70" t="str">
        <f t="shared" si="17"/>
        <v/>
      </c>
      <c r="AB64" s="45">
        <v>0</v>
      </c>
      <c r="AC64" s="32">
        <f>IF(AND($C$5&lt;=B64, B64&lt;=$C$17), FV($C$22/12,12*D64,$C$21,$C$20,0)*-1,0)</f>
        <v>0</v>
      </c>
      <c r="AE64" s="5">
        <f t="shared" si="13"/>
        <v>0</v>
      </c>
      <c r="AF64" s="5">
        <f t="shared" si="14"/>
        <v>0</v>
      </c>
      <c r="AG64" s="5">
        <f t="shared" si="15"/>
        <v>0</v>
      </c>
      <c r="AI64" s="5">
        <f t="shared" si="18"/>
        <v>0</v>
      </c>
      <c r="AJ64" s="71" t="str">
        <f t="shared" si="19"/>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6"/>
        <v>0</v>
      </c>
      <c r="T65" s="5">
        <f>IF(AND($C$5&lt;=B65,B65&lt;= $C$17), FV($C$23/12,12*C65,$C$32,$C$20,0)*-1,0)</f>
        <v>0</v>
      </c>
      <c r="V65" s="5">
        <f t="shared" si="20"/>
        <v>0</v>
      </c>
      <c r="W65" s="5">
        <f t="shared" si="10"/>
        <v>0</v>
      </c>
      <c r="X65" s="5" t="e">
        <f t="shared" si="11"/>
        <v>#VALUE!</v>
      </c>
      <c r="Z65" s="5">
        <f t="shared" si="12"/>
        <v>0</v>
      </c>
      <c r="AA65" s="70" t="str">
        <f t="shared" si="17"/>
        <v/>
      </c>
      <c r="AB65" s="45">
        <v>0</v>
      </c>
      <c r="AC65" s="32">
        <f>IF(AND($C$5&lt;=B65, B65&lt;=$C$17), FV($C$22/12,12*D65,$C$21,$C$20,0)*-1,0)</f>
        <v>0</v>
      </c>
      <c r="AE65" s="5">
        <f t="shared" si="13"/>
        <v>0</v>
      </c>
      <c r="AF65" s="5">
        <f t="shared" si="14"/>
        <v>0</v>
      </c>
      <c r="AG65" s="5">
        <f t="shared" si="15"/>
        <v>0</v>
      </c>
      <c r="AI65" s="5">
        <f t="shared" si="18"/>
        <v>0</v>
      </c>
      <c r="AJ65" s="71" t="str">
        <f t="shared" si="19"/>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6"/>
        <v>0</v>
      </c>
      <c r="T66" s="5">
        <f>IF(AND($C$5&lt;=B66,B66&lt;= $C$17), FV($C$23/12,12*C66,$C$32,$C$20,0)*-1,0)</f>
        <v>0</v>
      </c>
      <c r="V66" s="5">
        <f t="shared" si="20"/>
        <v>0</v>
      </c>
      <c r="W66" s="5">
        <f t="shared" si="10"/>
        <v>0</v>
      </c>
      <c r="X66" s="5" t="e">
        <f t="shared" si="11"/>
        <v>#VALUE!</v>
      </c>
      <c r="Z66" s="5">
        <f t="shared" si="12"/>
        <v>0</v>
      </c>
      <c r="AA66" s="70" t="str">
        <f t="shared" si="17"/>
        <v/>
      </c>
      <c r="AB66" s="45">
        <v>0</v>
      </c>
      <c r="AC66" s="32">
        <f>IF(AND($C$5&lt;=B66, B66&lt;=$C$17), FV($C$22/12,12*D66,$C$21,$C$20,0)*-1,0)</f>
        <v>0</v>
      </c>
      <c r="AE66" s="5">
        <f t="shared" si="13"/>
        <v>0</v>
      </c>
      <c r="AF66" s="5">
        <f t="shared" si="14"/>
        <v>0</v>
      </c>
      <c r="AG66" s="5">
        <f t="shared" si="15"/>
        <v>0</v>
      </c>
      <c r="AI66" s="5">
        <f t="shared" si="18"/>
        <v>0</v>
      </c>
      <c r="AJ66" s="71" t="str">
        <f t="shared" si="19"/>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6"/>
        <v>0</v>
      </c>
      <c r="T67" s="5">
        <f>IF(AND($C$5&lt;=B67,B67&lt;= $C$17), FV($C$23/12,12*C67,$C$32,$C$20,0)*-1,0)</f>
        <v>0</v>
      </c>
      <c r="V67" s="5">
        <f t="shared" si="20"/>
        <v>0</v>
      </c>
      <c r="W67" s="5">
        <f t="shared" si="10"/>
        <v>0</v>
      </c>
      <c r="X67" s="5" t="e">
        <f t="shared" si="11"/>
        <v>#VALUE!</v>
      </c>
      <c r="Z67" s="5">
        <f t="shared" si="12"/>
        <v>0</v>
      </c>
      <c r="AA67" s="70" t="str">
        <f t="shared" si="17"/>
        <v/>
      </c>
      <c r="AB67" s="45">
        <v>0</v>
      </c>
      <c r="AC67" s="32">
        <f>IF(AND($C$5&lt;=B67, B67&lt;=$C$17), FV($C$22/12,12*D67,$C$21,$C$20,0)*-1,0)</f>
        <v>0</v>
      </c>
      <c r="AE67" s="5">
        <f t="shared" si="13"/>
        <v>0</v>
      </c>
      <c r="AF67" s="5">
        <f t="shared" si="14"/>
        <v>0</v>
      </c>
      <c r="AG67" s="5">
        <f t="shared" si="15"/>
        <v>0</v>
      </c>
      <c r="AI67" s="5">
        <f t="shared" si="18"/>
        <v>0</v>
      </c>
      <c r="AJ67" s="71" t="str">
        <f t="shared" si="19"/>
        <v/>
      </c>
      <c r="AK67" s="65">
        <v>0</v>
      </c>
      <c r="AL67" s="66"/>
    </row>
    <row r="68" spans="1:38" s="5" customFormat="1" x14ac:dyDescent="0.35">
      <c r="A68"/>
      <c r="B68" s="16">
        <v>32</v>
      </c>
      <c r="C68">
        <f t="shared" si="0"/>
        <v>32</v>
      </c>
      <c r="D68" s="17" t="str">
        <f>IF(AND($C$5&lt;=B68, B68&lt;=$C$17), B68-$C$5, "")</f>
        <v/>
      </c>
      <c r="E68" s="17" t="str">
        <f t="shared" si="1"/>
        <v/>
      </c>
      <c r="F68" s="26">
        <f t="shared" si="2"/>
        <v>-31</v>
      </c>
      <c r="G68" s="18">
        <f t="shared" si="3"/>
        <v>32</v>
      </c>
      <c r="H68" s="11">
        <f t="shared" si="4"/>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6"/>
        <v>0</v>
      </c>
      <c r="T68" s="5">
        <f>IF(AND($C$5&lt;=B68,B68&lt;= $C$17), FV($C$23/12,12*C68,$C$32,$C$20,0)*-1,0)</f>
        <v>0</v>
      </c>
      <c r="V68" s="5">
        <f t="shared" si="20"/>
        <v>0</v>
      </c>
      <c r="W68" s="5">
        <f t="shared" si="10"/>
        <v>0</v>
      </c>
      <c r="X68" s="5" t="e">
        <f t="shared" si="11"/>
        <v>#VALUE!</v>
      </c>
      <c r="Z68" s="5">
        <f t="shared" si="12"/>
        <v>0</v>
      </c>
      <c r="AA68" s="70" t="str">
        <f t="shared" si="17"/>
        <v/>
      </c>
      <c r="AB68" s="45">
        <v>0</v>
      </c>
      <c r="AC68" s="32">
        <f>IF(AND($C$5&lt;=B68, B68&lt;=$C$17), FV($C$22/12,12*D68,$C$21,$C$20,0)*-1,0)</f>
        <v>0</v>
      </c>
      <c r="AE68" s="5">
        <f t="shared" si="13"/>
        <v>0</v>
      </c>
      <c r="AF68" s="5">
        <f t="shared" si="14"/>
        <v>0</v>
      </c>
      <c r="AG68" s="5">
        <f t="shared" si="15"/>
        <v>0</v>
      </c>
      <c r="AI68" s="5">
        <f t="shared" si="18"/>
        <v>0</v>
      </c>
      <c r="AJ68" s="71" t="str">
        <f t="shared" si="19"/>
        <v/>
      </c>
      <c r="AK68" s="65">
        <v>0</v>
      </c>
      <c r="AL68" s="66"/>
    </row>
    <row r="69" spans="1:38" s="5" customFormat="1" x14ac:dyDescent="0.35">
      <c r="A69"/>
      <c r="B69" s="16">
        <v>33</v>
      </c>
      <c r="C69">
        <f t="shared" si="0"/>
        <v>33</v>
      </c>
      <c r="D69" s="17" t="str">
        <f>IF(AND($C$5&lt;=B69, B69&lt;=$C$17), B69-$C$5, "")</f>
        <v/>
      </c>
      <c r="E69" s="17" t="str">
        <f t="shared" si="1"/>
        <v/>
      </c>
      <c r="F69" s="26">
        <f t="shared" si="2"/>
        <v>-32</v>
      </c>
      <c r="G69" s="18">
        <f t="shared" si="3"/>
        <v>33</v>
      </c>
      <c r="H69" s="11">
        <f t="shared" si="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6"/>
        <v>0</v>
      </c>
      <c r="T69" s="5">
        <f>IF(AND($C$5&lt;=B69,B69&lt;= $C$17), FV($C$23/12,12*C69,$C$32,$C$20,0)*-1,0)</f>
        <v>0</v>
      </c>
      <c r="V69" s="5">
        <f t="shared" si="20"/>
        <v>0</v>
      </c>
      <c r="W69" s="5">
        <f t="shared" si="10"/>
        <v>0</v>
      </c>
      <c r="X69" s="5" t="e">
        <f t="shared" si="11"/>
        <v>#VALUE!</v>
      </c>
      <c r="Z69" s="5">
        <f t="shared" si="12"/>
        <v>0</v>
      </c>
      <c r="AA69" s="70" t="str">
        <f t="shared" si="17"/>
        <v/>
      </c>
      <c r="AB69" s="45">
        <v>0</v>
      </c>
      <c r="AC69" s="32">
        <f>IF(AND($C$5&lt;=B69, B69&lt;=$C$17), FV($C$22/12,12*D69,$C$21,$C$20,0)*-1,0)</f>
        <v>0</v>
      </c>
      <c r="AE69" s="5">
        <f t="shared" si="13"/>
        <v>0</v>
      </c>
      <c r="AF69" s="5">
        <f t="shared" si="14"/>
        <v>0</v>
      </c>
      <c r="AG69" s="5">
        <f t="shared" si="15"/>
        <v>0</v>
      </c>
      <c r="AI69" s="5">
        <f t="shared" si="18"/>
        <v>0</v>
      </c>
      <c r="AJ69" s="71" t="str">
        <f t="shared" si="19"/>
        <v/>
      </c>
      <c r="AK69" s="65">
        <v>0</v>
      </c>
      <c r="AL69" s="66"/>
    </row>
    <row r="70" spans="1:38" s="5" customFormat="1" x14ac:dyDescent="0.35">
      <c r="A70"/>
      <c r="B70" s="16">
        <v>34</v>
      </c>
      <c r="C70">
        <f t="shared" si="0"/>
        <v>34</v>
      </c>
      <c r="D70" s="17" t="str">
        <f>IF(AND($C$5&lt;=B70, B70&lt;=$C$17), B70-$C$5, "")</f>
        <v/>
      </c>
      <c r="E70" s="17" t="str">
        <f t="shared" si="1"/>
        <v/>
      </c>
      <c r="F70" s="26">
        <f t="shared" si="2"/>
        <v>-33</v>
      </c>
      <c r="G70" s="18">
        <f t="shared" si="3"/>
        <v>34</v>
      </c>
      <c r="H70" s="11">
        <f t="shared" si="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6"/>
        <v>0</v>
      </c>
      <c r="T70" s="5">
        <f>IF(AND($C$5&lt;=B70,B70&lt;= $C$17), FV($C$23/12,12*C70,$C$32,$C$20,0)*-1,0)</f>
        <v>0</v>
      </c>
      <c r="V70" s="5">
        <f t="shared" si="20"/>
        <v>0</v>
      </c>
      <c r="W70" s="5">
        <f t="shared" si="10"/>
        <v>0</v>
      </c>
      <c r="X70" s="5" t="e">
        <f t="shared" si="11"/>
        <v>#VALUE!</v>
      </c>
      <c r="Z70" s="5">
        <f t="shared" si="12"/>
        <v>0</v>
      </c>
      <c r="AA70" s="70" t="str">
        <f t="shared" si="17"/>
        <v/>
      </c>
      <c r="AB70" s="45">
        <v>0</v>
      </c>
      <c r="AC70" s="32">
        <f>IF(AND($C$5&lt;=B70, B70&lt;=$C$17), FV($C$22/12,12*D70,$C$21,$C$20,0)*-1,0)</f>
        <v>0</v>
      </c>
      <c r="AE70" s="5">
        <f t="shared" si="13"/>
        <v>0</v>
      </c>
      <c r="AF70" s="5">
        <f t="shared" si="14"/>
        <v>0</v>
      </c>
      <c r="AG70" s="5">
        <f t="shared" si="15"/>
        <v>0</v>
      </c>
      <c r="AI70" s="5">
        <f t="shared" si="18"/>
        <v>0</v>
      </c>
      <c r="AJ70" s="71" t="str">
        <f t="shared" si="19"/>
        <v/>
      </c>
      <c r="AK70" s="65">
        <v>0</v>
      </c>
      <c r="AL70" s="66"/>
    </row>
    <row r="71" spans="1:38" s="5" customFormat="1" x14ac:dyDescent="0.35">
      <c r="A71"/>
      <c r="B71" s="16">
        <v>35</v>
      </c>
      <c r="C71">
        <f t="shared" si="0"/>
        <v>35</v>
      </c>
      <c r="D71" s="17" t="str">
        <f>IF(AND($C$5&lt;=B71, B71&lt;=$C$17), B71-$C$5, "")</f>
        <v/>
      </c>
      <c r="E71" s="17" t="str">
        <f t="shared" si="1"/>
        <v/>
      </c>
      <c r="F71" s="26">
        <f t="shared" si="2"/>
        <v>-34</v>
      </c>
      <c r="G71" s="18">
        <f t="shared" si="3"/>
        <v>35</v>
      </c>
      <c r="H71" s="11">
        <f t="shared" si="4"/>
        <v>0</v>
      </c>
      <c r="I71" s="10">
        <f t="shared" si="5"/>
        <v>0</v>
      </c>
      <c r="J71" s="11">
        <f>IF(B71&gt;=$C$5,($C$17-$C$5)-C71, "")</f>
        <v>-35</v>
      </c>
      <c r="K71" s="11">
        <f>IF(B71&gt;=$C$5,J71*$C$9*$C$11,"")</f>
        <v>0</v>
      </c>
      <c r="L71" s="11">
        <f t="shared" ref="L71:L134" si="21">IF(K71&gt;0,K71,0)</f>
        <v>0</v>
      </c>
      <c r="M71" s="11">
        <f>IF(B71&gt;=$C$5, (18-$C$16)-C71, "")</f>
        <v>-17</v>
      </c>
      <c r="N71" s="11">
        <f>IF(B71&gt;=$C$5,4*$C$15*$C$14,"")</f>
        <v>0</v>
      </c>
      <c r="O71" s="11">
        <f t="shared" si="7"/>
        <v>0</v>
      </c>
      <c r="P71" s="5">
        <f>IF(B71&gt;=$C$5,$C$13-C71,"")</f>
        <v>-34</v>
      </c>
      <c r="Q71" s="5">
        <f>IF(B71&gt;=$C$5,$C$12/$C$13*P71,"")</f>
        <v>0</v>
      </c>
      <c r="R71" s="5">
        <f t="shared" ref="R71:R134" si="22">IF(Q71&gt;=0,Q71,0)</f>
        <v>0</v>
      </c>
      <c r="S71" s="43">
        <f t="shared" si="16"/>
        <v>0</v>
      </c>
      <c r="T71" s="5">
        <f>IF(AND($C$5&lt;=B71,B71&lt;= $C$17), FV($C$23/12,12*C71,$C$32,$C$20,0)*-1,0)</f>
        <v>0</v>
      </c>
      <c r="V71" s="5">
        <f t="shared" si="20"/>
        <v>0</v>
      </c>
      <c r="W71" s="5">
        <f t="shared" si="10"/>
        <v>0</v>
      </c>
      <c r="X71" s="5" t="e">
        <f t="shared" si="11"/>
        <v>#VALUE!</v>
      </c>
      <c r="Z71" s="5">
        <f t="shared" si="12"/>
        <v>0</v>
      </c>
      <c r="AA71" s="70" t="str">
        <f t="shared" si="17"/>
        <v/>
      </c>
      <c r="AB71" s="45">
        <v>0</v>
      </c>
      <c r="AC71" s="32">
        <f>IF(AND($C$5&lt;=B71, B71&lt;=$C$17), FV($C$22/12,12*D71,$C$21,$C$20,0)*-1,0)</f>
        <v>0</v>
      </c>
      <c r="AE71" s="5">
        <f t="shared" si="13"/>
        <v>0</v>
      </c>
      <c r="AF71" s="5">
        <f t="shared" si="14"/>
        <v>0</v>
      </c>
      <c r="AG71" s="5">
        <f t="shared" si="15"/>
        <v>0</v>
      </c>
      <c r="AI71" s="5">
        <f t="shared" si="18"/>
        <v>0</v>
      </c>
      <c r="AJ71" s="71" t="str">
        <f t="shared" si="19"/>
        <v/>
      </c>
      <c r="AK71" s="65">
        <v>0</v>
      </c>
      <c r="AL71" s="66"/>
    </row>
    <row r="72" spans="1:38" s="5" customFormat="1" x14ac:dyDescent="0.35">
      <c r="A72"/>
      <c r="B72" s="16">
        <v>36</v>
      </c>
      <c r="C72">
        <f t="shared" si="0"/>
        <v>36</v>
      </c>
      <c r="D72" s="17" t="str">
        <f>IF(AND($C$5&lt;=B72, B72&lt;=$C$17), B72-$C$5, "")</f>
        <v/>
      </c>
      <c r="E72" s="17" t="str">
        <f t="shared" si="1"/>
        <v/>
      </c>
      <c r="F72" s="26">
        <f t="shared" si="2"/>
        <v>-35</v>
      </c>
      <c r="G72" s="18">
        <f t="shared" si="3"/>
        <v>36</v>
      </c>
      <c r="H72" s="11">
        <f t="shared" si="4"/>
        <v>0</v>
      </c>
      <c r="I72" s="10">
        <f t="shared" si="5"/>
        <v>0</v>
      </c>
      <c r="J72" s="11">
        <f>IF(B72&gt;=$C$5,($C$17-$C$5)-C72, "")</f>
        <v>-36</v>
      </c>
      <c r="K72" s="11">
        <f>IF(B72&gt;=$C$5,J72*$C$9*$C$11,"")</f>
        <v>0</v>
      </c>
      <c r="L72" s="11">
        <f t="shared" si="21"/>
        <v>0</v>
      </c>
      <c r="M72" s="11">
        <f>IF(B72&gt;=$C$5, (18-$C$16)-C72, "")</f>
        <v>-18</v>
      </c>
      <c r="N72" s="11">
        <f>IF(B72&gt;=$C$5,4*$C$15*$C$14,"")</f>
        <v>0</v>
      </c>
      <c r="O72" s="11">
        <f t="shared" si="7"/>
        <v>0</v>
      </c>
      <c r="P72" s="5">
        <f>IF(B72&gt;=$C$5,$C$13-C72,"")</f>
        <v>-35</v>
      </c>
      <c r="Q72" s="5">
        <f>IF(B72&gt;=$C$5,$C$12/$C$13*P72,"")</f>
        <v>0</v>
      </c>
      <c r="R72" s="5">
        <f t="shared" si="22"/>
        <v>0</v>
      </c>
      <c r="S72" s="43">
        <f t="shared" si="16"/>
        <v>0</v>
      </c>
      <c r="T72" s="5">
        <f>IF(AND($C$5&lt;=B72,B72&lt;= $C$17), FV($C$23/12,12*C72,$C$32,$C$20,0)*-1,0)</f>
        <v>0</v>
      </c>
      <c r="V72" s="5">
        <f t="shared" si="20"/>
        <v>0</v>
      </c>
      <c r="W72" s="5">
        <f t="shared" si="10"/>
        <v>0</v>
      </c>
      <c r="X72" s="5" t="e">
        <f t="shared" si="11"/>
        <v>#VALUE!</v>
      </c>
      <c r="Z72" s="5">
        <f t="shared" si="12"/>
        <v>0</v>
      </c>
      <c r="AA72" s="70" t="str">
        <f t="shared" si="17"/>
        <v/>
      </c>
      <c r="AB72" s="45">
        <v>0</v>
      </c>
      <c r="AC72" s="32">
        <f>IF(AND($C$5&lt;=B72, B72&lt;=$C$17), FV($C$22/12,12*D72,$C$21,$C$20,0)*-1,0)</f>
        <v>0</v>
      </c>
      <c r="AE72" s="5">
        <f t="shared" si="13"/>
        <v>0</v>
      </c>
      <c r="AF72" s="5">
        <f t="shared" si="14"/>
        <v>0</v>
      </c>
      <c r="AG72" s="5">
        <f t="shared" si="15"/>
        <v>0</v>
      </c>
      <c r="AI72" s="5">
        <f t="shared" si="18"/>
        <v>0</v>
      </c>
      <c r="AJ72" s="71" t="str">
        <f t="shared" si="19"/>
        <v/>
      </c>
      <c r="AK72" s="65">
        <v>0</v>
      </c>
      <c r="AL72" s="66"/>
    </row>
    <row r="73" spans="1:38" s="5" customFormat="1" x14ac:dyDescent="0.35">
      <c r="A73"/>
      <c r="B73" s="16">
        <v>37</v>
      </c>
      <c r="C73">
        <f t="shared" si="0"/>
        <v>37</v>
      </c>
      <c r="D73" s="17" t="str">
        <f>IF(AND($C$5&lt;=B73, B73&lt;=$C$17), B73-$C$5, "")</f>
        <v/>
      </c>
      <c r="E73" s="17" t="str">
        <f t="shared" si="1"/>
        <v/>
      </c>
      <c r="F73" s="26">
        <f t="shared" si="2"/>
        <v>-36</v>
      </c>
      <c r="G73" s="18">
        <f t="shared" si="3"/>
        <v>37</v>
      </c>
      <c r="H73" s="11">
        <f t="shared" si="4"/>
        <v>0</v>
      </c>
      <c r="I73" s="10">
        <f t="shared" si="5"/>
        <v>0</v>
      </c>
      <c r="J73" s="11">
        <f>IF(B73&gt;=$C$5,($C$17-$C$5)-C73, "")</f>
        <v>-37</v>
      </c>
      <c r="K73" s="11">
        <f>IF(B73&gt;=$C$5,J73*$C$9*$C$11,"")</f>
        <v>0</v>
      </c>
      <c r="L73" s="11">
        <f t="shared" si="21"/>
        <v>0</v>
      </c>
      <c r="M73" s="11">
        <f>IF(B73&gt;=$C$5, (18-$C$16)-C73, "")</f>
        <v>-19</v>
      </c>
      <c r="N73" s="11">
        <f>IF(B73&gt;=$C$5,4*$C$15*$C$14,"")</f>
        <v>0</v>
      </c>
      <c r="O73" s="11">
        <f t="shared" si="7"/>
        <v>0</v>
      </c>
      <c r="P73" s="5">
        <f>IF(B73&gt;=$C$5,$C$13-C73,"")</f>
        <v>-36</v>
      </c>
      <c r="Q73" s="5">
        <f>IF(B73&gt;=$C$5,$C$12/$C$13*P73,"")</f>
        <v>0</v>
      </c>
      <c r="R73" s="5">
        <f t="shared" si="22"/>
        <v>0</v>
      </c>
      <c r="S73" s="43">
        <f t="shared" si="16"/>
        <v>0</v>
      </c>
      <c r="T73" s="5">
        <f>IF(AND($C$5&lt;=B73,B73&lt;= $C$17), FV($C$23/12,12*C73,$C$32,$C$20,0)*-1,0)</f>
        <v>0</v>
      </c>
      <c r="V73" s="5">
        <f t="shared" si="20"/>
        <v>0</v>
      </c>
      <c r="W73" s="5">
        <f t="shared" si="10"/>
        <v>0</v>
      </c>
      <c r="X73" s="5" t="e">
        <f t="shared" si="11"/>
        <v>#VALUE!</v>
      </c>
      <c r="Z73" s="5">
        <f t="shared" si="12"/>
        <v>0</v>
      </c>
      <c r="AA73" s="70" t="str">
        <f t="shared" si="17"/>
        <v/>
      </c>
      <c r="AB73" s="45">
        <v>0</v>
      </c>
      <c r="AC73" s="32">
        <f>IF(AND($C$5&lt;=B73, B73&lt;=$C$17), FV($C$22/12,12*D73,$C$21,$C$20,0)*-1,0)</f>
        <v>0</v>
      </c>
      <c r="AE73" s="5">
        <f t="shared" si="13"/>
        <v>0</v>
      </c>
      <c r="AF73" s="5">
        <f t="shared" si="14"/>
        <v>0</v>
      </c>
      <c r="AG73" s="5">
        <f t="shared" si="15"/>
        <v>0</v>
      </c>
      <c r="AI73" s="5">
        <f t="shared" si="18"/>
        <v>0</v>
      </c>
      <c r="AJ73" s="71" t="str">
        <f t="shared" si="19"/>
        <v/>
      </c>
      <c r="AK73" s="65">
        <v>0</v>
      </c>
      <c r="AL73" s="66"/>
    </row>
    <row r="74" spans="1:38" s="5" customFormat="1" x14ac:dyDescent="0.35">
      <c r="A74"/>
      <c r="B74" s="16">
        <v>38</v>
      </c>
      <c r="C74">
        <f t="shared" si="0"/>
        <v>38</v>
      </c>
      <c r="D74" s="17" t="str">
        <f>IF(AND($C$5&lt;=B74, B74&lt;=$C$17), B74-$C$5, "")</f>
        <v/>
      </c>
      <c r="E74" s="17" t="str">
        <f t="shared" si="1"/>
        <v/>
      </c>
      <c r="F74" s="26">
        <f t="shared" si="2"/>
        <v>-37</v>
      </c>
      <c r="G74" s="18">
        <f t="shared" si="3"/>
        <v>38</v>
      </c>
      <c r="H74" s="11">
        <f t="shared" si="4"/>
        <v>0</v>
      </c>
      <c r="I74" s="10">
        <f>IF(H74&gt;0,H74,0)</f>
        <v>0</v>
      </c>
      <c r="J74" s="11">
        <f>IF(B74&gt;=$C$5,($C$17-$C$5)-C74, "")</f>
        <v>-38</v>
      </c>
      <c r="K74" s="11">
        <f>IF(B74&gt;=$C$5,J74*$C$9*$C$11,"")</f>
        <v>0</v>
      </c>
      <c r="L74" s="11">
        <f t="shared" si="21"/>
        <v>0</v>
      </c>
      <c r="M74" s="11">
        <f>IF(B74&gt;=$C$5, (18-$C$16)-C74, "")</f>
        <v>-20</v>
      </c>
      <c r="N74" s="11">
        <f>IF(B74&gt;=$C$5,4*$C$15*$C$14,"")</f>
        <v>0</v>
      </c>
      <c r="O74" s="11">
        <f t="shared" si="7"/>
        <v>0</v>
      </c>
      <c r="P74" s="5">
        <f>IF(B74&gt;=$C$5,$C$13-C74,"")</f>
        <v>-37</v>
      </c>
      <c r="Q74" s="5">
        <f>IF(B74&gt;=$C$5,$C$12/$C$13*P74,"")</f>
        <v>0</v>
      </c>
      <c r="R74" s="5">
        <f t="shared" si="22"/>
        <v>0</v>
      </c>
      <c r="S74" s="43">
        <f t="shared" si="16"/>
        <v>0</v>
      </c>
      <c r="T74" s="5">
        <f>IF(AND($C$5&lt;=B74,B74&lt;= $C$17), FV($C$23/12,12*C74,$C$32,$C$20,0)*-1,0)</f>
        <v>0</v>
      </c>
      <c r="V74" s="5">
        <f t="shared" si="20"/>
        <v>0</v>
      </c>
      <c r="W74" s="5">
        <f t="shared" si="10"/>
        <v>0</v>
      </c>
      <c r="X74" s="5" t="e">
        <f t="shared" si="11"/>
        <v>#VALUE!</v>
      </c>
      <c r="Z74" s="5">
        <f t="shared" si="12"/>
        <v>0</v>
      </c>
      <c r="AA74" s="70" t="str">
        <f t="shared" si="17"/>
        <v/>
      </c>
      <c r="AB74" s="45">
        <v>0</v>
      </c>
      <c r="AC74" s="32">
        <f>IF(AND($C$5&lt;=B74, B74&lt;=$C$17), FV($C$22/12,12*D74,$C$21,$C$20,0)*-1,0)</f>
        <v>0</v>
      </c>
      <c r="AE74" s="5">
        <f t="shared" si="13"/>
        <v>0</v>
      </c>
      <c r="AF74" s="5">
        <f t="shared" si="14"/>
        <v>0</v>
      </c>
      <c r="AG74" s="5">
        <f t="shared" si="15"/>
        <v>0</v>
      </c>
      <c r="AI74" s="5">
        <f t="shared" si="18"/>
        <v>0</v>
      </c>
      <c r="AJ74" s="71" t="str">
        <f t="shared" si="19"/>
        <v/>
      </c>
      <c r="AK74" s="65">
        <v>0</v>
      </c>
      <c r="AL74" s="66"/>
    </row>
    <row r="75" spans="1:38" s="5" customFormat="1" x14ac:dyDescent="0.35">
      <c r="A75"/>
      <c r="B75" s="16">
        <v>39</v>
      </c>
      <c r="C75">
        <f t="shared" si="0"/>
        <v>39</v>
      </c>
      <c r="D75" s="17" t="str">
        <f>IF(AND($C$5&lt;=B75, B75&lt;=$C$17), B75-$C$5, "")</f>
        <v/>
      </c>
      <c r="E75" s="17" t="str">
        <f t="shared" si="1"/>
        <v/>
      </c>
      <c r="F75" s="26">
        <f t="shared" si="2"/>
        <v>-38</v>
      </c>
      <c r="G75" s="18">
        <f t="shared" si="3"/>
        <v>39</v>
      </c>
      <c r="H75" s="11">
        <f t="shared" si="4"/>
        <v>0</v>
      </c>
      <c r="I75" s="10">
        <f t="shared" si="5"/>
        <v>0</v>
      </c>
      <c r="J75" s="11">
        <f>IF(B75&gt;=$C$5,($C$17-$C$5)-C75, "")</f>
        <v>-39</v>
      </c>
      <c r="K75" s="11">
        <f>IF(B75&gt;=$C$5,J75*$C$9*$C$11,"")</f>
        <v>0</v>
      </c>
      <c r="L75" s="11">
        <f t="shared" si="21"/>
        <v>0</v>
      </c>
      <c r="M75" s="11">
        <f>IF(B75&gt;=$C$5, (18-$C$16)-C75, "")</f>
        <v>-21</v>
      </c>
      <c r="N75" s="11">
        <f>IF(B75&gt;=$C$5,4*$C$15*$C$14,"")</f>
        <v>0</v>
      </c>
      <c r="O75" s="11">
        <f t="shared" si="7"/>
        <v>0</v>
      </c>
      <c r="P75" s="5">
        <f>IF(B75&gt;=$C$5,$C$13-C75,"")</f>
        <v>-38</v>
      </c>
      <c r="Q75" s="5">
        <f>IF(B75&gt;=$C$5,$C$12/$C$13*P75,"")</f>
        <v>0</v>
      </c>
      <c r="R75" s="5">
        <f t="shared" si="22"/>
        <v>0</v>
      </c>
      <c r="S75" s="43">
        <f t="shared" si="16"/>
        <v>0</v>
      </c>
      <c r="T75" s="5">
        <f>IF(AND($C$5&lt;=B75,B75&lt;= $C$17), FV($C$23/12,12*C75,$C$32,$C$20,0)*-1,0)</f>
        <v>0</v>
      </c>
      <c r="V75" s="5">
        <f t="shared" si="20"/>
        <v>0</v>
      </c>
      <c r="W75" s="5">
        <f t="shared" si="10"/>
        <v>0</v>
      </c>
      <c r="X75" s="5" t="e">
        <f t="shared" si="11"/>
        <v>#VALUE!</v>
      </c>
      <c r="Z75" s="5">
        <f t="shared" si="12"/>
        <v>0</v>
      </c>
      <c r="AA75" s="70" t="str">
        <f t="shared" si="17"/>
        <v/>
      </c>
      <c r="AB75" s="45">
        <v>0</v>
      </c>
      <c r="AC75" s="32">
        <f>IF(AND($C$5&lt;=B75, B75&lt;=$C$17), FV($C$22/12,12*D75,$C$21,$C$20,0)*-1,0)</f>
        <v>0</v>
      </c>
      <c r="AE75" s="5">
        <f t="shared" si="13"/>
        <v>0</v>
      </c>
      <c r="AF75" s="5">
        <f t="shared" si="14"/>
        <v>0</v>
      </c>
      <c r="AG75" s="5">
        <f t="shared" si="15"/>
        <v>0</v>
      </c>
      <c r="AI75" s="5">
        <f t="shared" si="18"/>
        <v>0</v>
      </c>
      <c r="AJ75" s="71" t="str">
        <f t="shared" si="19"/>
        <v/>
      </c>
      <c r="AK75" s="65">
        <v>0</v>
      </c>
      <c r="AL75" s="66"/>
    </row>
    <row r="76" spans="1:38" s="5" customFormat="1" x14ac:dyDescent="0.35">
      <c r="A76"/>
      <c r="B76" s="16">
        <v>40</v>
      </c>
      <c r="C76">
        <f t="shared" si="0"/>
        <v>40</v>
      </c>
      <c r="D76" s="17" t="str">
        <f>IF(AND($C$5&lt;=B76, B76&lt;=$C$17), B76-$C$5, "")</f>
        <v/>
      </c>
      <c r="E76" s="17" t="str">
        <f t="shared" si="1"/>
        <v/>
      </c>
      <c r="F76" s="26">
        <f t="shared" si="2"/>
        <v>-39</v>
      </c>
      <c r="G76" s="18">
        <f t="shared" si="3"/>
        <v>40</v>
      </c>
      <c r="H76" s="11">
        <f t="shared" si="4"/>
        <v>0</v>
      </c>
      <c r="I76" s="10">
        <f t="shared" si="5"/>
        <v>0</v>
      </c>
      <c r="J76" s="11">
        <f>IF(B76&gt;=$C$5,($C$17-$C$5)-C76, "")</f>
        <v>-40</v>
      </c>
      <c r="K76" s="11">
        <f>IF(B76&gt;=$C$5,J76*$C$9*$C$11,"")</f>
        <v>0</v>
      </c>
      <c r="L76" s="11">
        <f t="shared" si="21"/>
        <v>0</v>
      </c>
      <c r="M76" s="11">
        <f>IF(B76&gt;=$C$5, (18-$C$16)-C76, "")</f>
        <v>-22</v>
      </c>
      <c r="N76" s="11">
        <f>IF(B76&gt;=$C$5,4*$C$15*$C$14,"")</f>
        <v>0</v>
      </c>
      <c r="O76" s="11">
        <f t="shared" si="7"/>
        <v>0</v>
      </c>
      <c r="P76" s="5">
        <f>IF(B76&gt;=$C$5,$C$13-C76,"")</f>
        <v>-39</v>
      </c>
      <c r="Q76" s="5">
        <f>IF(B76&gt;=$C$5,$C$12/$C$13*P76,"")</f>
        <v>0</v>
      </c>
      <c r="R76" s="5">
        <f t="shared" si="22"/>
        <v>0</v>
      </c>
      <c r="S76" s="43">
        <f t="shared" si="16"/>
        <v>0</v>
      </c>
      <c r="T76" s="5">
        <f>IF(AND($C$5&lt;=B76,B76&lt;= $C$17), FV($C$23/12,12*C76,$C$32,$C$20,0)*-1,0)</f>
        <v>0</v>
      </c>
      <c r="V76" s="5">
        <f t="shared" si="20"/>
        <v>0</v>
      </c>
      <c r="W76" s="5">
        <f t="shared" si="10"/>
        <v>0</v>
      </c>
      <c r="X76" s="5" t="e">
        <f t="shared" si="11"/>
        <v>#VALUE!</v>
      </c>
      <c r="Z76" s="5">
        <f t="shared" si="12"/>
        <v>0</v>
      </c>
      <c r="AA76" s="70" t="str">
        <f t="shared" si="17"/>
        <v/>
      </c>
      <c r="AB76" s="45">
        <v>0</v>
      </c>
      <c r="AC76" s="32">
        <f>IF(AND($C$5&lt;=B76, B76&lt;=$C$17), FV($C$22/12,12*D76,$C$21,$C$20,0)*-1,0)</f>
        <v>0</v>
      </c>
      <c r="AE76" s="5">
        <f t="shared" si="13"/>
        <v>0</v>
      </c>
      <c r="AF76" s="5">
        <f t="shared" si="14"/>
        <v>0</v>
      </c>
      <c r="AG76" s="5">
        <f t="shared" si="15"/>
        <v>0</v>
      </c>
      <c r="AI76" s="5">
        <f t="shared" si="18"/>
        <v>0</v>
      </c>
      <c r="AJ76" s="71" t="str">
        <f t="shared" si="19"/>
        <v/>
      </c>
      <c r="AK76" s="65">
        <v>0</v>
      </c>
      <c r="AL76" s="66"/>
    </row>
    <row r="77" spans="1:38" s="5" customFormat="1" x14ac:dyDescent="0.35">
      <c r="A77"/>
      <c r="B77" s="16">
        <v>41</v>
      </c>
      <c r="C77">
        <f t="shared" si="0"/>
        <v>41</v>
      </c>
      <c r="D77" s="17" t="str">
        <f>IF(AND($C$5&lt;=B77, B77&lt;=$C$17), B77-$C$5, "")</f>
        <v/>
      </c>
      <c r="E77" s="17" t="str">
        <f t="shared" si="1"/>
        <v/>
      </c>
      <c r="F77" s="26">
        <f t="shared" si="2"/>
        <v>-40</v>
      </c>
      <c r="G77" s="18">
        <f t="shared" si="3"/>
        <v>41</v>
      </c>
      <c r="H77" s="11">
        <f t="shared" si="4"/>
        <v>0</v>
      </c>
      <c r="I77" s="10">
        <f t="shared" si="5"/>
        <v>0</v>
      </c>
      <c r="J77" s="11">
        <f>IF(B77&gt;=$C$5,($C$17-$C$5)-C77, "")</f>
        <v>-41</v>
      </c>
      <c r="K77" s="11">
        <f>IF(B77&gt;=$C$5,J77*$C$9*$C$11,"")</f>
        <v>0</v>
      </c>
      <c r="L77" s="11">
        <f t="shared" si="21"/>
        <v>0</v>
      </c>
      <c r="M77" s="11">
        <f>IF(B77&gt;=$C$5, (18-$C$16)-C77, "")</f>
        <v>-23</v>
      </c>
      <c r="N77" s="11">
        <f>IF(B77&gt;=$C$5,4*$C$15*$C$14,"")</f>
        <v>0</v>
      </c>
      <c r="O77" s="11">
        <f t="shared" si="7"/>
        <v>0</v>
      </c>
      <c r="P77" s="5">
        <f>IF(B77&gt;=$C$5,$C$13-C77,"")</f>
        <v>-40</v>
      </c>
      <c r="Q77" s="5">
        <f>IF(B77&gt;=$C$5,$C$12/$C$13*P77,"")</f>
        <v>0</v>
      </c>
      <c r="R77" s="5">
        <f t="shared" si="22"/>
        <v>0</v>
      </c>
      <c r="S77" s="43">
        <f t="shared" si="16"/>
        <v>0</v>
      </c>
      <c r="T77" s="5">
        <f>IF(AND($C$5&lt;=B77,B77&lt;= $C$17), FV($C$23/12,12*C77,$C$32,$C$20,0)*-1,0)</f>
        <v>0</v>
      </c>
      <c r="V77" s="5">
        <f t="shared" si="20"/>
        <v>0</v>
      </c>
      <c r="W77" s="5">
        <f t="shared" si="10"/>
        <v>0</v>
      </c>
      <c r="X77" s="5" t="e">
        <f t="shared" si="11"/>
        <v>#VALUE!</v>
      </c>
      <c r="Z77" s="5">
        <f t="shared" si="12"/>
        <v>0</v>
      </c>
      <c r="AA77" s="70" t="str">
        <f t="shared" si="17"/>
        <v/>
      </c>
      <c r="AB77" s="45">
        <v>0</v>
      </c>
      <c r="AC77" s="32">
        <f>IF(AND($C$5&lt;=B77, B77&lt;=$C$17), FV($C$22/12,12*D77,$C$21,$C$20,0)*-1,0)</f>
        <v>0</v>
      </c>
      <c r="AE77" s="5">
        <f t="shared" si="13"/>
        <v>0</v>
      </c>
      <c r="AF77" s="5">
        <f t="shared" si="14"/>
        <v>0</v>
      </c>
      <c r="AG77" s="5">
        <f t="shared" si="15"/>
        <v>0</v>
      </c>
      <c r="AI77" s="5">
        <f t="shared" si="18"/>
        <v>0</v>
      </c>
      <c r="AJ77" s="71" t="str">
        <f t="shared" si="19"/>
        <v/>
      </c>
      <c r="AK77" s="65">
        <v>0</v>
      </c>
      <c r="AL77" s="66"/>
    </row>
    <row r="78" spans="1:38" s="5" customFormat="1" x14ac:dyDescent="0.35">
      <c r="A78"/>
      <c r="B78" s="16">
        <v>42</v>
      </c>
      <c r="C78">
        <f t="shared" si="0"/>
        <v>42</v>
      </c>
      <c r="D78" s="17" t="str">
        <f>IF(AND($C$5&lt;=B78, B78&lt;=$C$17), B78-$C$5, "")</f>
        <v/>
      </c>
      <c r="E78" s="17" t="str">
        <f t="shared" si="1"/>
        <v/>
      </c>
      <c r="F78" s="26">
        <f t="shared" si="2"/>
        <v>-41</v>
      </c>
      <c r="G78" s="18">
        <f t="shared" si="3"/>
        <v>42</v>
      </c>
      <c r="H78" s="11">
        <f t="shared" si="4"/>
        <v>0</v>
      </c>
      <c r="I78" s="10">
        <f t="shared" si="5"/>
        <v>0</v>
      </c>
      <c r="J78" s="11">
        <f>IF(B78&gt;=$C$5,($C$17-$C$5)-C78, "")</f>
        <v>-42</v>
      </c>
      <c r="K78" s="11">
        <f>IF(B78&gt;=$C$5,J78*$C$9*$C$11,"")</f>
        <v>0</v>
      </c>
      <c r="L78" s="11">
        <f t="shared" si="21"/>
        <v>0</v>
      </c>
      <c r="M78" s="11">
        <f>IF(B78&gt;=$C$5, (18-$C$16)-C78, "")</f>
        <v>-24</v>
      </c>
      <c r="N78" s="11">
        <f>IF(B78&gt;=$C$5,4*$C$15*$C$14,"")</f>
        <v>0</v>
      </c>
      <c r="O78" s="11">
        <f t="shared" si="7"/>
        <v>0</v>
      </c>
      <c r="P78" s="5">
        <f>IF(B78&gt;=$C$5,$C$13-C78,"")</f>
        <v>-41</v>
      </c>
      <c r="Q78" s="5">
        <f>IF(B78&gt;=$C$5,$C$12/$C$13*P78,"")</f>
        <v>0</v>
      </c>
      <c r="R78" s="5">
        <f t="shared" si="22"/>
        <v>0</v>
      </c>
      <c r="S78" s="43">
        <f t="shared" si="16"/>
        <v>0</v>
      </c>
      <c r="T78" s="5">
        <f>IF(AND($C$5&lt;=B78,B78&lt;= $C$17), FV($C$23/12,12*C78,$C$32,$C$20,0)*-1,0)</f>
        <v>0</v>
      </c>
      <c r="V78" s="5">
        <f t="shared" si="20"/>
        <v>0</v>
      </c>
      <c r="W78" s="5">
        <f t="shared" si="10"/>
        <v>0</v>
      </c>
      <c r="X78" s="5" t="e">
        <f t="shared" si="11"/>
        <v>#VALUE!</v>
      </c>
      <c r="Z78" s="5">
        <f t="shared" si="12"/>
        <v>0</v>
      </c>
      <c r="AA78" s="70" t="str">
        <f t="shared" si="17"/>
        <v/>
      </c>
      <c r="AB78" s="45">
        <v>0</v>
      </c>
      <c r="AC78" s="32">
        <f>IF(AND($C$5&lt;=B78, B78&lt;=$C$17), FV($C$22/12,12*D78,$C$21,$C$20,0)*-1,0)</f>
        <v>0</v>
      </c>
      <c r="AE78" s="5">
        <f t="shared" si="13"/>
        <v>0</v>
      </c>
      <c r="AF78" s="5">
        <f t="shared" si="14"/>
        <v>0</v>
      </c>
      <c r="AG78" s="5">
        <f t="shared" si="15"/>
        <v>0</v>
      </c>
      <c r="AI78" s="5">
        <f t="shared" si="18"/>
        <v>0</v>
      </c>
      <c r="AJ78" s="71" t="str">
        <f t="shared" si="19"/>
        <v/>
      </c>
      <c r="AK78" s="65">
        <v>0</v>
      </c>
      <c r="AL78" s="66"/>
    </row>
    <row r="79" spans="1:38" s="5" customFormat="1" x14ac:dyDescent="0.35">
      <c r="A79"/>
      <c r="B79" s="16">
        <v>43</v>
      </c>
      <c r="C79">
        <f t="shared" si="0"/>
        <v>43</v>
      </c>
      <c r="D79" s="17" t="str">
        <f>IF(AND($C$5&lt;=B79, B79&lt;=$C$17), B79-$C$5, "")</f>
        <v/>
      </c>
      <c r="E79" s="17" t="str">
        <f t="shared" si="1"/>
        <v/>
      </c>
      <c r="F79" s="26">
        <f t="shared" si="2"/>
        <v>-42</v>
      </c>
      <c r="G79" s="18">
        <f t="shared" si="3"/>
        <v>43</v>
      </c>
      <c r="H79" s="11">
        <f t="shared" si="4"/>
        <v>0</v>
      </c>
      <c r="I79" s="10">
        <f t="shared" si="5"/>
        <v>0</v>
      </c>
      <c r="J79" s="11">
        <f>IF(B79&gt;=$C$5,($C$17-$C$5)-C79, "")</f>
        <v>-43</v>
      </c>
      <c r="K79" s="11">
        <f>IF(B79&gt;=$C$5,J79*$C$9*$C$11,"")</f>
        <v>0</v>
      </c>
      <c r="L79" s="11">
        <f t="shared" si="21"/>
        <v>0</v>
      </c>
      <c r="M79" s="11">
        <f>IF(B79&gt;=$C$5, (18-$C$16)-C79, "")</f>
        <v>-25</v>
      </c>
      <c r="N79" s="11">
        <f>IF(B79&gt;=$C$5,4*$C$15*$C$14,"")</f>
        <v>0</v>
      </c>
      <c r="O79" s="11">
        <f t="shared" si="7"/>
        <v>0</v>
      </c>
      <c r="P79" s="5">
        <f>IF(B79&gt;=$C$5,$C$13-C79,"")</f>
        <v>-42</v>
      </c>
      <c r="Q79" s="5">
        <f>IF(B79&gt;=$C$5,$C$12/$C$13*P79,"")</f>
        <v>0</v>
      </c>
      <c r="R79" s="5">
        <f t="shared" si="22"/>
        <v>0</v>
      </c>
      <c r="S79" s="43">
        <f t="shared" si="16"/>
        <v>0</v>
      </c>
      <c r="T79" s="5">
        <f>IF(AND($C$5&lt;=B79,B79&lt;= $C$17), FV($C$23/12,12*C79,$C$32,$C$20,0)*-1,0)</f>
        <v>0</v>
      </c>
      <c r="V79" s="5">
        <f t="shared" si="20"/>
        <v>0</v>
      </c>
      <c r="W79" s="5">
        <f t="shared" si="10"/>
        <v>0</v>
      </c>
      <c r="X79" s="5" t="e">
        <f t="shared" si="11"/>
        <v>#VALUE!</v>
      </c>
      <c r="Z79" s="5">
        <f t="shared" si="12"/>
        <v>0</v>
      </c>
      <c r="AA79" s="70" t="str">
        <f t="shared" si="17"/>
        <v/>
      </c>
      <c r="AB79" s="45">
        <v>0</v>
      </c>
      <c r="AC79" s="32">
        <f>IF(AND($C$5&lt;=B79, B79&lt;=$C$17), FV($C$22/12,12*D79,$C$21,$C$20,0)*-1,0)</f>
        <v>0</v>
      </c>
      <c r="AE79" s="5">
        <f t="shared" si="13"/>
        <v>0</v>
      </c>
      <c r="AF79" s="5">
        <f t="shared" si="14"/>
        <v>0</v>
      </c>
      <c r="AG79" s="5">
        <f t="shared" si="15"/>
        <v>0</v>
      </c>
      <c r="AI79" s="5">
        <f t="shared" si="18"/>
        <v>0</v>
      </c>
      <c r="AJ79" s="71" t="str">
        <f t="shared" si="19"/>
        <v/>
      </c>
      <c r="AK79" s="65">
        <v>0</v>
      </c>
      <c r="AL79" s="66"/>
    </row>
    <row r="80" spans="1:38" s="5" customFormat="1" x14ac:dyDescent="0.35">
      <c r="A80"/>
      <c r="B80" s="16">
        <v>44</v>
      </c>
      <c r="C80">
        <f t="shared" si="0"/>
        <v>44</v>
      </c>
      <c r="D80" s="17" t="str">
        <f>IF(AND($C$5&lt;=B80, B80&lt;=$C$17), B80-$C$5, "")</f>
        <v/>
      </c>
      <c r="E80" s="17" t="str">
        <f t="shared" si="1"/>
        <v/>
      </c>
      <c r="F80" s="26">
        <f t="shared" si="2"/>
        <v>-43</v>
      </c>
      <c r="G80" s="18">
        <f t="shared" si="3"/>
        <v>44</v>
      </c>
      <c r="H80" s="11">
        <f t="shared" si="4"/>
        <v>0</v>
      </c>
      <c r="I80" s="10">
        <f t="shared" si="5"/>
        <v>0</v>
      </c>
      <c r="J80" s="11">
        <f>IF(B80&gt;=$C$5,($C$17-$C$5)-C80, "")</f>
        <v>-44</v>
      </c>
      <c r="K80" s="11">
        <f>IF(B80&gt;=$C$5,J80*$C$9*$C$11,"")</f>
        <v>0</v>
      </c>
      <c r="L80" s="11">
        <f t="shared" si="21"/>
        <v>0</v>
      </c>
      <c r="M80" s="11">
        <f>IF(B80&gt;=$C$5, (18-$C$16)-C80, "")</f>
        <v>-26</v>
      </c>
      <c r="N80" s="11">
        <f>IF(B80&gt;=$C$5,4*$C$15*$C$14,"")</f>
        <v>0</v>
      </c>
      <c r="O80" s="11">
        <f t="shared" si="7"/>
        <v>0</v>
      </c>
      <c r="P80" s="5">
        <f>IF(B80&gt;=$C$5,$C$13-C80,"")</f>
        <v>-43</v>
      </c>
      <c r="Q80" s="5">
        <f>IF(B80&gt;=$C$5,$C$12/$C$13*P80,"")</f>
        <v>0</v>
      </c>
      <c r="R80" s="5">
        <f t="shared" si="22"/>
        <v>0</v>
      </c>
      <c r="S80" s="43">
        <f t="shared" si="16"/>
        <v>0</v>
      </c>
      <c r="T80" s="5">
        <f>IF(AND($C$5&lt;=B80,B80&lt;= $C$17), FV($C$23/12,12*C80,$C$32,$C$20,0)*-1,0)</f>
        <v>0</v>
      </c>
      <c r="V80" s="5">
        <f t="shared" si="20"/>
        <v>0</v>
      </c>
      <c r="W80" s="5">
        <f t="shared" si="10"/>
        <v>0</v>
      </c>
      <c r="X80" s="5" t="e">
        <f t="shared" si="11"/>
        <v>#VALUE!</v>
      </c>
      <c r="Z80" s="5">
        <f t="shared" si="12"/>
        <v>0</v>
      </c>
      <c r="AA80" s="70" t="str">
        <f t="shared" si="17"/>
        <v/>
      </c>
      <c r="AB80" s="45">
        <v>0</v>
      </c>
      <c r="AC80" s="32">
        <f>IF(AND($C$5&lt;=B80, B80&lt;=$C$17), FV($C$22/12,12*D80,$C$21,$C$20,0)*-1,0)</f>
        <v>0</v>
      </c>
      <c r="AE80" s="5">
        <f t="shared" si="13"/>
        <v>0</v>
      </c>
      <c r="AF80" s="5">
        <f t="shared" si="14"/>
        <v>0</v>
      </c>
      <c r="AG80" s="5">
        <f t="shared" si="15"/>
        <v>0</v>
      </c>
      <c r="AI80" s="5">
        <f t="shared" si="18"/>
        <v>0</v>
      </c>
      <c r="AJ80" s="71" t="str">
        <f t="shared" si="19"/>
        <v/>
      </c>
      <c r="AK80" s="65">
        <v>0</v>
      </c>
      <c r="AL80" s="66"/>
    </row>
    <row r="81" spans="1:38" s="5" customFormat="1" x14ac:dyDescent="0.35">
      <c r="A81"/>
      <c r="B81" s="16">
        <v>45</v>
      </c>
      <c r="C81">
        <f t="shared" si="0"/>
        <v>45</v>
      </c>
      <c r="D81" s="17" t="str">
        <f>IF(AND($C$5&lt;=B81, B81&lt;=$C$17), B81-$C$5, "")</f>
        <v/>
      </c>
      <c r="E81" s="17" t="str">
        <f t="shared" si="1"/>
        <v/>
      </c>
      <c r="F81" s="26">
        <f t="shared" si="2"/>
        <v>-44</v>
      </c>
      <c r="G81" s="18">
        <f t="shared" si="3"/>
        <v>45</v>
      </c>
      <c r="H81" s="11">
        <f t="shared" si="4"/>
        <v>0</v>
      </c>
      <c r="I81" s="10">
        <f t="shared" si="5"/>
        <v>0</v>
      </c>
      <c r="J81" s="11">
        <f>IF(B81&gt;=$C$5,($C$17-$C$5)-C81, "")</f>
        <v>-45</v>
      </c>
      <c r="K81" s="11">
        <f>IF(B81&gt;=$C$5,J81*$C$9*$C$11,"")</f>
        <v>0</v>
      </c>
      <c r="L81" s="11">
        <f t="shared" si="21"/>
        <v>0</v>
      </c>
      <c r="M81" s="11">
        <f>IF(B81&gt;=$C$5, (18-$C$16)-C81, "")</f>
        <v>-27</v>
      </c>
      <c r="N81" s="11">
        <f>IF(B81&gt;=$C$5,4*$C$15*$C$14,"")</f>
        <v>0</v>
      </c>
      <c r="O81" s="11">
        <f t="shared" si="7"/>
        <v>0</v>
      </c>
      <c r="P81" s="5">
        <f>IF(B81&gt;=$C$5,$C$13-C81,"")</f>
        <v>-44</v>
      </c>
      <c r="Q81" s="5">
        <f>IF(B81&gt;=$C$5,$C$12/$C$13*P81,"")</f>
        <v>0</v>
      </c>
      <c r="R81" s="5">
        <f t="shared" si="22"/>
        <v>0</v>
      </c>
      <c r="S81" s="43">
        <f t="shared" si="16"/>
        <v>0</v>
      </c>
      <c r="T81" s="5">
        <f>IF(AND($C$5&lt;=B81,B81&lt;= $C$17), FV($C$23/12,12*C81,$C$32,$C$20,0)*-1,0)</f>
        <v>0</v>
      </c>
      <c r="V81" s="5">
        <f t="shared" si="20"/>
        <v>0</v>
      </c>
      <c r="W81" s="5">
        <f t="shared" si="10"/>
        <v>0</v>
      </c>
      <c r="X81" s="5" t="e">
        <f t="shared" si="11"/>
        <v>#VALUE!</v>
      </c>
      <c r="Z81" s="5">
        <f t="shared" si="12"/>
        <v>0</v>
      </c>
      <c r="AA81" s="70" t="str">
        <f t="shared" si="17"/>
        <v/>
      </c>
      <c r="AB81" s="45">
        <v>0</v>
      </c>
      <c r="AC81" s="32">
        <f>IF(AND($C$5&lt;=B81, B81&lt;=$C$17), FV($C$22/12,12*D81,$C$21,$C$20,0)*-1,0)</f>
        <v>0</v>
      </c>
      <c r="AE81" s="5">
        <f t="shared" si="13"/>
        <v>0</v>
      </c>
      <c r="AF81" s="5">
        <f t="shared" si="14"/>
        <v>0</v>
      </c>
      <c r="AG81" s="5">
        <f t="shared" si="15"/>
        <v>0</v>
      </c>
      <c r="AI81" s="5">
        <f t="shared" si="18"/>
        <v>0</v>
      </c>
      <c r="AJ81" s="71" t="str">
        <f t="shared" si="19"/>
        <v/>
      </c>
      <c r="AK81" s="65">
        <v>0</v>
      </c>
      <c r="AL81" s="66"/>
    </row>
    <row r="82" spans="1:38" s="5" customFormat="1" x14ac:dyDescent="0.35">
      <c r="A82"/>
      <c r="B82" s="16">
        <v>46</v>
      </c>
      <c r="C82">
        <f t="shared" si="0"/>
        <v>46</v>
      </c>
      <c r="D82" s="17" t="str">
        <f>IF(AND($C$5&lt;=B82, B82&lt;=$C$17), B82-$C$5, "")</f>
        <v/>
      </c>
      <c r="E82" s="17" t="str">
        <f t="shared" si="1"/>
        <v/>
      </c>
      <c r="F82" s="26">
        <f t="shared" si="2"/>
        <v>-45</v>
      </c>
      <c r="G82" s="18">
        <f t="shared" si="3"/>
        <v>46</v>
      </c>
      <c r="H82" s="11">
        <f t="shared" si="4"/>
        <v>0</v>
      </c>
      <c r="I82" s="10">
        <f t="shared" si="5"/>
        <v>0</v>
      </c>
      <c r="J82" s="11">
        <f>IF(B82&gt;=$C$5,($C$17-$C$5)-C82, "")</f>
        <v>-46</v>
      </c>
      <c r="K82" s="11">
        <f>IF(B82&gt;=$C$5,J82*$C$9*$C$11,"")</f>
        <v>0</v>
      </c>
      <c r="L82" s="11">
        <f t="shared" si="21"/>
        <v>0</v>
      </c>
      <c r="M82" s="11">
        <f>IF(B82&gt;=$C$5, (18-$C$16)-C82, "")</f>
        <v>-28</v>
      </c>
      <c r="N82" s="11">
        <f>IF(B82&gt;=$C$5,4*$C$15*$C$14,"")</f>
        <v>0</v>
      </c>
      <c r="O82" s="11">
        <f>IF(M82&gt;=0,N82,0)</f>
        <v>0</v>
      </c>
      <c r="P82" s="5">
        <f>IF(B82&gt;=$C$5,$C$13-C82,"")</f>
        <v>-45</v>
      </c>
      <c r="Q82" s="5">
        <f>IF(B82&gt;=$C$5,$C$12/$C$13*P82,"")</f>
        <v>0</v>
      </c>
      <c r="R82" s="5">
        <f t="shared" si="22"/>
        <v>0</v>
      </c>
      <c r="S82" s="43">
        <f t="shared" si="16"/>
        <v>0</v>
      </c>
      <c r="T82" s="5">
        <f>IF(AND($C$5&lt;=B82,B82&lt;= $C$17), FV($C$23/12,12*C82,$C$32,$C$20,0)*-1,0)</f>
        <v>0</v>
      </c>
      <c r="V82" s="5">
        <f t="shared" si="20"/>
        <v>0</v>
      </c>
      <c r="W82" s="5">
        <f t="shared" si="10"/>
        <v>0</v>
      </c>
      <c r="X82" s="5" t="e">
        <f t="shared" si="11"/>
        <v>#VALUE!</v>
      </c>
      <c r="Z82" s="5">
        <f t="shared" si="12"/>
        <v>0</v>
      </c>
      <c r="AA82" s="70" t="str">
        <f t="shared" si="17"/>
        <v/>
      </c>
      <c r="AB82" s="45">
        <v>0</v>
      </c>
      <c r="AC82" s="32">
        <f>IF(AND($C$5&lt;=B82, B82&lt;=$C$17), FV($C$22/12,12*D82,$C$21,$C$20,0)*-1,0)</f>
        <v>0</v>
      </c>
      <c r="AE82" s="5">
        <f t="shared" si="13"/>
        <v>0</v>
      </c>
      <c r="AF82" s="5">
        <f t="shared" si="14"/>
        <v>0</v>
      </c>
      <c r="AG82" s="5">
        <f t="shared" si="15"/>
        <v>0</v>
      </c>
      <c r="AI82" s="5">
        <f t="shared" si="18"/>
        <v>0</v>
      </c>
      <c r="AJ82" s="71" t="str">
        <f t="shared" si="19"/>
        <v/>
      </c>
      <c r="AK82" s="65">
        <v>0</v>
      </c>
      <c r="AL82" s="66"/>
    </row>
    <row r="83" spans="1:38" s="5" customFormat="1" x14ac:dyDescent="0.35">
      <c r="A83"/>
      <c r="B83" s="16">
        <v>47</v>
      </c>
      <c r="C83">
        <f t="shared" si="0"/>
        <v>47</v>
      </c>
      <c r="D83" s="17" t="str">
        <f>IF(AND($C$5&lt;=B83, B83&lt;=$C$17), B83-$C$5, "")</f>
        <v/>
      </c>
      <c r="E83" s="17" t="str">
        <f t="shared" si="1"/>
        <v/>
      </c>
      <c r="F83" s="26">
        <f t="shared" si="2"/>
        <v>-46</v>
      </c>
      <c r="G83" s="18">
        <f t="shared" si="3"/>
        <v>47</v>
      </c>
      <c r="H83" s="11">
        <f t="shared" si="4"/>
        <v>0</v>
      </c>
      <c r="I83" s="10">
        <f t="shared" si="5"/>
        <v>0</v>
      </c>
      <c r="J83" s="11">
        <f>IF(B83&gt;=$C$5,($C$17-$C$5)-C83, "")</f>
        <v>-47</v>
      </c>
      <c r="K83" s="11">
        <f>IF(B83&gt;=$C$5,J83*$C$9*$C$11,"")</f>
        <v>0</v>
      </c>
      <c r="L83" s="11">
        <f t="shared" si="21"/>
        <v>0</v>
      </c>
      <c r="M83" s="11">
        <f>IF(B83&gt;=$C$5, (18-$C$16)-C83, "")</f>
        <v>-29</v>
      </c>
      <c r="N83" s="11">
        <f>IF(B83&gt;=$C$5,4*$C$15*$C$14,"")</f>
        <v>0</v>
      </c>
      <c r="O83" s="11">
        <f t="shared" si="7"/>
        <v>0</v>
      </c>
      <c r="P83" s="5">
        <f>IF(B83&gt;=$C$5,$C$13-C83,"")</f>
        <v>-46</v>
      </c>
      <c r="Q83" s="5">
        <f>IF(B83&gt;=$C$5,$C$12/$C$13*P83,"")</f>
        <v>0</v>
      </c>
      <c r="R83" s="5">
        <f t="shared" si="22"/>
        <v>0</v>
      </c>
      <c r="S83" s="43">
        <f t="shared" si="16"/>
        <v>0</v>
      </c>
      <c r="T83" s="5">
        <f>IF(AND($C$5&lt;=B83,B83&lt;= $C$17), FV($C$23/12,12*C83,$C$32,$C$20,0)*-1,0)</f>
        <v>0</v>
      </c>
      <c r="V83" s="5">
        <f t="shared" si="20"/>
        <v>0</v>
      </c>
      <c r="W83" s="5">
        <f t="shared" si="10"/>
        <v>0</v>
      </c>
      <c r="X83" s="5" t="e">
        <f t="shared" si="11"/>
        <v>#VALUE!</v>
      </c>
      <c r="Z83" s="5">
        <f t="shared" si="12"/>
        <v>0</v>
      </c>
      <c r="AA83" s="70" t="str">
        <f t="shared" si="17"/>
        <v/>
      </c>
      <c r="AB83" s="45">
        <v>0</v>
      </c>
      <c r="AC83" s="32">
        <f>IF(AND($C$5&lt;=B83, B83&lt;=$C$17), FV($C$22/12,12*D83,$C$21,$C$20,0)*-1,0)</f>
        <v>0</v>
      </c>
      <c r="AE83" s="5">
        <f t="shared" si="13"/>
        <v>0</v>
      </c>
      <c r="AF83" s="5">
        <f t="shared" si="14"/>
        <v>0</v>
      </c>
      <c r="AG83" s="5">
        <f t="shared" si="15"/>
        <v>0</v>
      </c>
      <c r="AI83" s="5">
        <f t="shared" si="18"/>
        <v>0</v>
      </c>
      <c r="AJ83" s="71" t="str">
        <f t="shared" si="19"/>
        <v/>
      </c>
      <c r="AK83" s="65">
        <v>0</v>
      </c>
      <c r="AL83" s="66"/>
    </row>
    <row r="84" spans="1:38" s="5" customFormat="1" x14ac:dyDescent="0.35">
      <c r="A84"/>
      <c r="B84" s="16">
        <v>48</v>
      </c>
      <c r="C84">
        <f t="shared" si="0"/>
        <v>48</v>
      </c>
      <c r="D84" s="17" t="str">
        <f>IF(AND($C$5&lt;=B84, B84&lt;=$C$17), B84-$C$5, "")</f>
        <v/>
      </c>
      <c r="E84" s="17" t="str">
        <f t="shared" si="1"/>
        <v/>
      </c>
      <c r="F84" s="26">
        <f t="shared" si="2"/>
        <v>-47</v>
      </c>
      <c r="G84" s="18">
        <f t="shared" si="3"/>
        <v>48</v>
      </c>
      <c r="H84" s="11">
        <f t="shared" si="4"/>
        <v>0</v>
      </c>
      <c r="I84" s="10">
        <f t="shared" si="5"/>
        <v>0</v>
      </c>
      <c r="J84" s="11">
        <f>IF(B84&gt;=$C$5,($C$17-$C$5)-C84, "")</f>
        <v>-48</v>
      </c>
      <c r="K84" s="11">
        <f>IF(B84&gt;=$C$5,J84*$C$9*$C$11,"")</f>
        <v>0</v>
      </c>
      <c r="L84" s="11">
        <f t="shared" si="21"/>
        <v>0</v>
      </c>
      <c r="M84" s="11">
        <f>IF(B84&gt;=$C$5, (18-$C$16)-C84, "")</f>
        <v>-30</v>
      </c>
      <c r="N84" s="11">
        <f>IF(B84&gt;=$C$5,4*$C$15*$C$14,"")</f>
        <v>0</v>
      </c>
      <c r="O84" s="11">
        <f t="shared" si="7"/>
        <v>0</v>
      </c>
      <c r="P84" s="5">
        <f>IF(B84&gt;=$C$5,$C$13-C84,"")</f>
        <v>-47</v>
      </c>
      <c r="Q84" s="5">
        <f>IF(B84&gt;=$C$5,$C$12/$C$13*P84,"")</f>
        <v>0</v>
      </c>
      <c r="R84" s="5">
        <f t="shared" si="22"/>
        <v>0</v>
      </c>
      <c r="S84" s="43">
        <f t="shared" si="16"/>
        <v>0</v>
      </c>
      <c r="T84" s="5">
        <f>IF(AND($C$5&lt;=B84,B84&lt;= $C$17), FV($C$23/12,12*C84,$C$32,$C$20,0)*-1,0)</f>
        <v>0</v>
      </c>
      <c r="V84" s="5">
        <f t="shared" si="20"/>
        <v>0</v>
      </c>
      <c r="W84" s="5">
        <f t="shared" si="10"/>
        <v>0</v>
      </c>
      <c r="X84" s="5" t="e">
        <f t="shared" si="11"/>
        <v>#VALUE!</v>
      </c>
      <c r="Z84" s="5">
        <f t="shared" si="12"/>
        <v>0</v>
      </c>
      <c r="AA84" s="70" t="str">
        <f t="shared" si="17"/>
        <v/>
      </c>
      <c r="AB84" s="45">
        <v>0</v>
      </c>
      <c r="AC84" s="32">
        <f>IF(AND($C$5&lt;=B84, B84&lt;=$C$17), FV($C$22/12,12*D84,$C$21,$C$20,0)*-1,0)</f>
        <v>0</v>
      </c>
      <c r="AE84" s="5">
        <f t="shared" si="13"/>
        <v>0</v>
      </c>
      <c r="AF84" s="5">
        <f t="shared" si="14"/>
        <v>0</v>
      </c>
      <c r="AG84" s="5">
        <f t="shared" si="15"/>
        <v>0</v>
      </c>
      <c r="AI84" s="5">
        <f t="shared" si="18"/>
        <v>0</v>
      </c>
      <c r="AJ84" s="71" t="str">
        <f t="shared" si="19"/>
        <v/>
      </c>
      <c r="AK84" s="65">
        <v>0</v>
      </c>
      <c r="AL84" s="66"/>
    </row>
    <row r="85" spans="1:38" s="5" customFormat="1" x14ac:dyDescent="0.35">
      <c r="A85"/>
      <c r="B85" s="16">
        <v>49</v>
      </c>
      <c r="C85">
        <f t="shared" si="0"/>
        <v>49</v>
      </c>
      <c r="D85" s="17" t="str">
        <f>IF(AND($C$5&lt;=B85, B85&lt;=$C$17), B85-$C$5, "")</f>
        <v/>
      </c>
      <c r="E85" s="17" t="str">
        <f t="shared" si="1"/>
        <v/>
      </c>
      <c r="F85" s="26">
        <f t="shared" si="2"/>
        <v>-48</v>
      </c>
      <c r="G85" s="18">
        <f t="shared" si="3"/>
        <v>49</v>
      </c>
      <c r="H85" s="11">
        <f t="shared" si="4"/>
        <v>0</v>
      </c>
      <c r="I85" s="10">
        <f t="shared" si="5"/>
        <v>0</v>
      </c>
      <c r="J85" s="11">
        <f>IF(B85&gt;=$C$5,($C$17-$C$5)-C85, "")</f>
        <v>-49</v>
      </c>
      <c r="K85" s="11">
        <f>IF(B85&gt;=$C$5,J85*$C$9*$C$11,"")</f>
        <v>0</v>
      </c>
      <c r="L85" s="11">
        <f t="shared" si="21"/>
        <v>0</v>
      </c>
      <c r="M85" s="11">
        <f>IF(B85&gt;=$C$5, (18-$C$16)-C85, "")</f>
        <v>-31</v>
      </c>
      <c r="N85" s="11">
        <f>IF(B85&gt;=$C$5,4*$C$15*$C$14,"")</f>
        <v>0</v>
      </c>
      <c r="O85" s="11">
        <f t="shared" si="7"/>
        <v>0</v>
      </c>
      <c r="P85" s="5">
        <f>IF(B85&gt;=$C$5,$C$13-C85,"")</f>
        <v>-48</v>
      </c>
      <c r="Q85" s="5">
        <f>IF(B85&gt;=$C$5,$C$12/$C$13*P85,"")</f>
        <v>0</v>
      </c>
      <c r="R85" s="5">
        <f t="shared" si="22"/>
        <v>0</v>
      </c>
      <c r="S85" s="43">
        <f t="shared" si="16"/>
        <v>0</v>
      </c>
      <c r="T85" s="5">
        <f>IF(AND($C$5&lt;=B85,B85&lt;= $C$17), FV($C$23/12,12*C85,$C$32,$C$20,0)*-1,0)</f>
        <v>0</v>
      </c>
      <c r="U85" s="25" t="s">
        <v>69</v>
      </c>
      <c r="V85" s="5">
        <f t="shared" si="20"/>
        <v>0</v>
      </c>
      <c r="W85" s="5">
        <f t="shared" si="10"/>
        <v>0</v>
      </c>
      <c r="X85" s="5" t="e">
        <f t="shared" si="11"/>
        <v>#VALUE!</v>
      </c>
      <c r="Z85" s="5">
        <f t="shared" si="12"/>
        <v>0</v>
      </c>
      <c r="AA85" s="70" t="str">
        <f t="shared" si="17"/>
        <v/>
      </c>
      <c r="AB85" s="45">
        <v>0</v>
      </c>
      <c r="AC85" s="32">
        <f>IF(AND($C$5&lt;=B85, B85&lt;=$C$17), FV($C$22/12,12*D85,$C$21,$C$20,0)*-1,0)</f>
        <v>0</v>
      </c>
      <c r="AE85" s="5">
        <f t="shared" si="13"/>
        <v>0</v>
      </c>
      <c r="AF85" s="5">
        <f t="shared" si="14"/>
        <v>0</v>
      </c>
      <c r="AG85" s="5">
        <f t="shared" si="15"/>
        <v>0</v>
      </c>
      <c r="AI85" s="5">
        <f t="shared" si="18"/>
        <v>0</v>
      </c>
      <c r="AJ85" s="71" t="str">
        <f t="shared" si="19"/>
        <v/>
      </c>
      <c r="AK85" s="65">
        <v>0</v>
      </c>
      <c r="AL85" s="66"/>
    </row>
    <row r="86" spans="1:38" s="5" customFormat="1" x14ac:dyDescent="0.35">
      <c r="A86"/>
      <c r="B86" s="16">
        <v>50</v>
      </c>
      <c r="C86">
        <f t="shared" si="0"/>
        <v>50</v>
      </c>
      <c r="D86" s="17" t="str">
        <f>IF(AND($C$5&lt;=B86, B86&lt;=$C$17), B86-$C$5, "")</f>
        <v/>
      </c>
      <c r="E86" s="17" t="str">
        <f t="shared" si="1"/>
        <v/>
      </c>
      <c r="F86" s="26">
        <f t="shared" si="2"/>
        <v>-49</v>
      </c>
      <c r="G86" s="18">
        <f t="shared" si="3"/>
        <v>50</v>
      </c>
      <c r="H86" s="11">
        <f t="shared" si="4"/>
        <v>0</v>
      </c>
      <c r="I86" s="10">
        <f t="shared" si="5"/>
        <v>0</v>
      </c>
      <c r="J86" s="11">
        <f>IF(B86&gt;=$C$5,($C$17-$C$5)-C86, "")</f>
        <v>-50</v>
      </c>
      <c r="K86" s="11">
        <f>IF(B86&gt;=$C$5,J86*$C$9*$C$11,"")</f>
        <v>0</v>
      </c>
      <c r="L86" s="11">
        <f t="shared" si="21"/>
        <v>0</v>
      </c>
      <c r="M86" s="11">
        <f>IF(B86&gt;=$C$5, (18-$C$16)-C86, "")</f>
        <v>-32</v>
      </c>
      <c r="N86" s="11">
        <f>IF(B86&gt;=$C$5,4*$C$15*$C$14,"")</f>
        <v>0</v>
      </c>
      <c r="O86" s="11">
        <f t="shared" si="7"/>
        <v>0</v>
      </c>
      <c r="P86" s="5">
        <f>IF(B86&gt;=$C$5,$C$13-C86,"")</f>
        <v>-49</v>
      </c>
      <c r="Q86" s="5">
        <f>IF(B86&gt;=$C$5,$C$12/$C$13*P86,"")</f>
        <v>0</v>
      </c>
      <c r="R86" s="5">
        <f t="shared" si="22"/>
        <v>0</v>
      </c>
      <c r="S86" s="43">
        <f t="shared" si="16"/>
        <v>0</v>
      </c>
      <c r="T86" s="5">
        <f>IF(AND($C$5&lt;=B86,B86&lt;= $C$17), FV($C$23/12,12*C86,$C$32,$C$20,0)*-1,0)</f>
        <v>0</v>
      </c>
      <c r="U86" s="24">
        <f>T86-C29</f>
        <v>0</v>
      </c>
      <c r="V86" s="24">
        <f t="shared" si="20"/>
        <v>0</v>
      </c>
      <c r="W86" s="24">
        <f t="shared" si="10"/>
        <v>0</v>
      </c>
      <c r="X86" s="24" t="e">
        <f t="shared" si="11"/>
        <v>#VALUE!</v>
      </c>
      <c r="Y86" s="24"/>
      <c r="Z86" s="24">
        <f t="shared" si="12"/>
        <v>0</v>
      </c>
      <c r="AA86" s="87" t="str">
        <f t="shared" si="17"/>
        <v/>
      </c>
      <c r="AB86" s="45">
        <v>0</v>
      </c>
      <c r="AC86" s="86">
        <f>IF(AND($C$5&lt;=B86, B86&lt;=$C$17), FV($C$22/12,12*D86,$C$21,$C$20,0)*-1,0)</f>
        <v>0</v>
      </c>
      <c r="AD86" s="34"/>
      <c r="AE86" s="34">
        <f t="shared" si="13"/>
        <v>0</v>
      </c>
      <c r="AF86" s="34">
        <f t="shared" si="14"/>
        <v>0</v>
      </c>
      <c r="AG86" s="34">
        <f t="shared" si="15"/>
        <v>0</v>
      </c>
      <c r="AH86" s="34"/>
      <c r="AI86" s="34">
        <f t="shared" si="18"/>
        <v>0</v>
      </c>
      <c r="AJ86" s="88" t="str">
        <f t="shared" si="19"/>
        <v/>
      </c>
      <c r="AK86" s="65">
        <v>0</v>
      </c>
      <c r="AL86" s="66"/>
    </row>
    <row r="87" spans="1:38" s="5" customFormat="1" x14ac:dyDescent="0.35">
      <c r="A87"/>
      <c r="B87" s="16">
        <v>51</v>
      </c>
      <c r="C87">
        <f t="shared" si="0"/>
        <v>51</v>
      </c>
      <c r="D87" s="17" t="str">
        <f>IF(AND($C$5&lt;=B87, B87&lt;=$C$17), B87-$C$5, "")</f>
        <v/>
      </c>
      <c r="E87" s="17" t="str">
        <f t="shared" si="1"/>
        <v/>
      </c>
      <c r="F87" s="26">
        <f t="shared" si="2"/>
        <v>-50</v>
      </c>
      <c r="G87" s="18">
        <f t="shared" si="3"/>
        <v>51</v>
      </c>
      <c r="H87" s="11">
        <f t="shared" si="4"/>
        <v>0</v>
      </c>
      <c r="I87" s="10">
        <f t="shared" si="5"/>
        <v>0</v>
      </c>
      <c r="J87" s="11">
        <f>IF(B87&gt;=$C$5,($C$17-$C$5)-C87, "")</f>
        <v>-51</v>
      </c>
      <c r="K87" s="11">
        <f>IF(B87&gt;=$C$5,J87*$C$9*$C$11,"")</f>
        <v>0</v>
      </c>
      <c r="L87" s="11">
        <f t="shared" si="21"/>
        <v>0</v>
      </c>
      <c r="M87" s="11">
        <f>IF(B87&gt;=$C$5, (18-$C$16)-C87, "")</f>
        <v>-33</v>
      </c>
      <c r="N87" s="11">
        <f>IF(B87&gt;=$C$5,4*$C$15*$C$14,"")</f>
        <v>0</v>
      </c>
      <c r="O87" s="11">
        <f t="shared" si="7"/>
        <v>0</v>
      </c>
      <c r="P87" s="5">
        <f>IF(B87&gt;=$C$5,$C$13-C87,"")</f>
        <v>-50</v>
      </c>
      <c r="Q87" s="5">
        <f>IF(B87&gt;=$C$5,$C$12/$C$13*P87,"")</f>
        <v>0</v>
      </c>
      <c r="R87" s="5">
        <f t="shared" si="22"/>
        <v>0</v>
      </c>
      <c r="S87" s="43">
        <f t="shared" si="16"/>
        <v>0</v>
      </c>
      <c r="T87" s="5">
        <f>IF(AND($C$5&lt;=B87,B87&lt;= $C$17), FV($C$23/12,12*C87,$C$32,$C$20,0)*-1,0)</f>
        <v>0</v>
      </c>
      <c r="U87" s="5">
        <f>T86*(1+$C$24)</f>
        <v>0</v>
      </c>
      <c r="V87" s="5">
        <f t="shared" si="20"/>
        <v>0</v>
      </c>
      <c r="W87" s="5">
        <f t="shared" si="10"/>
        <v>0</v>
      </c>
      <c r="X87" s="5" t="e">
        <f t="shared" si="11"/>
        <v>#VALUE!</v>
      </c>
      <c r="Y87" s="5" t="e">
        <f>U87-X87</f>
        <v>#VALUE!</v>
      </c>
      <c r="Z87" s="5" t="e">
        <f t="shared" si="12"/>
        <v>#VALUE!</v>
      </c>
      <c r="AA87" s="70" t="e">
        <f t="shared" si="17"/>
        <v>#VALUE!</v>
      </c>
      <c r="AB87" s="45">
        <v>0</v>
      </c>
      <c r="AC87" s="32">
        <f>IF(AND($C$5&lt;=B87, B87&lt;=$C$17), FV($C$22/12,12*D87,$C$21,$C$20,0)*-1,0)</f>
        <v>0</v>
      </c>
      <c r="AD87" s="5">
        <f>AC86*(1+C22)</f>
        <v>0</v>
      </c>
      <c r="AE87" s="5">
        <f t="shared" si="13"/>
        <v>0</v>
      </c>
      <c r="AF87" s="5">
        <f t="shared" si="14"/>
        <v>0</v>
      </c>
      <c r="AG87" s="5">
        <f t="shared" si="15"/>
        <v>0</v>
      </c>
      <c r="AH87" s="5">
        <f>AD87-AG87</f>
        <v>0</v>
      </c>
      <c r="AI87" s="5">
        <f t="shared" si="18"/>
        <v>0</v>
      </c>
      <c r="AJ87" s="71" t="str">
        <f t="shared" si="19"/>
        <v/>
      </c>
      <c r="AK87" s="65">
        <v>0</v>
      </c>
      <c r="AL87" s="66"/>
    </row>
    <row r="88" spans="1:38" s="5" customFormat="1" x14ac:dyDescent="0.35">
      <c r="A88"/>
      <c r="B88" s="16">
        <v>52</v>
      </c>
      <c r="C88">
        <f t="shared" si="0"/>
        <v>52</v>
      </c>
      <c r="D88" s="17" t="str">
        <f>IF(AND($C$5&lt;=B88, B88&lt;=$C$17), B88-$C$5, "")</f>
        <v/>
      </c>
      <c r="E88" s="17" t="str">
        <f t="shared" si="1"/>
        <v/>
      </c>
      <c r="F88" s="26">
        <f t="shared" si="2"/>
        <v>-51</v>
      </c>
      <c r="G88" s="18">
        <f t="shared" si="3"/>
        <v>52</v>
      </c>
      <c r="H88" s="11">
        <f t="shared" si="4"/>
        <v>0</v>
      </c>
      <c r="I88" s="10">
        <f t="shared" si="5"/>
        <v>0</v>
      </c>
      <c r="J88" s="11">
        <f>IF(B88&gt;=$C$5,($C$17-$C$5)-C88, "")</f>
        <v>-52</v>
      </c>
      <c r="K88" s="11">
        <f>IF(B88&gt;=$C$5,J88*$C$9*$C$11,"")</f>
        <v>0</v>
      </c>
      <c r="L88" s="11">
        <f t="shared" si="21"/>
        <v>0</v>
      </c>
      <c r="M88" s="11">
        <f>IF(B88&gt;=$C$5, (18-$C$16)-C88, "")</f>
        <v>-34</v>
      </c>
      <c r="N88" s="11">
        <f>IF(B88&gt;=$C$5,4*$C$15*$C$14,"")</f>
        <v>0</v>
      </c>
      <c r="O88" s="11">
        <f t="shared" si="7"/>
        <v>0</v>
      </c>
      <c r="P88" s="5">
        <f>IF(B88&gt;=$C$5,$C$13-C88,"")</f>
        <v>-51</v>
      </c>
      <c r="Q88" s="5">
        <f>IF(B88&gt;=$C$5,$C$12/$C$13*P88,"")</f>
        <v>0</v>
      </c>
      <c r="R88" s="5">
        <f t="shared" si="22"/>
        <v>0</v>
      </c>
      <c r="S88" s="43">
        <f t="shared" si="16"/>
        <v>0</v>
      </c>
      <c r="T88" s="5">
        <f>IF(AND($C$5&lt;=B88,B88&lt;= $C$17), FV($C$23/12,12*C88,$C$32,$C$20,0)*-1,0)</f>
        <v>0</v>
      </c>
      <c r="U88" s="25" t="s">
        <v>75</v>
      </c>
      <c r="V88" s="5" t="e">
        <f t="shared" si="20"/>
        <v>#VALUE!</v>
      </c>
      <c r="W88" s="5" t="e">
        <f t="shared" si="10"/>
        <v>#VALUE!</v>
      </c>
      <c r="X88" s="5" t="e">
        <f t="shared" si="11"/>
        <v>#VALUE!</v>
      </c>
      <c r="Y88" s="5" t="e">
        <f>W88-X88</f>
        <v>#VALUE!</v>
      </c>
      <c r="Z88" s="5" t="e">
        <f t="shared" si="12"/>
        <v>#VALUE!</v>
      </c>
      <c r="AA88" s="70" t="e">
        <f t="shared" si="17"/>
        <v>#VALUE!</v>
      </c>
      <c r="AB88" s="45">
        <v>0</v>
      </c>
      <c r="AC88" s="32">
        <f>IF(AND($C$5&lt;=B88, B88&lt;=$C$17), FV($C$22/12,12*D88,$C$21,$C$20,0)*-1,0)</f>
        <v>0</v>
      </c>
      <c r="AE88" s="5">
        <f t="shared" si="13"/>
        <v>0</v>
      </c>
      <c r="AF88" s="5">
        <f t="shared" si="14"/>
        <v>0</v>
      </c>
      <c r="AG88" s="5">
        <f t="shared" si="15"/>
        <v>0</v>
      </c>
      <c r="AH88" s="5">
        <f>AF88-AG88</f>
        <v>0</v>
      </c>
      <c r="AI88" s="5">
        <f t="shared" si="18"/>
        <v>0</v>
      </c>
      <c r="AJ88" s="71" t="str">
        <f t="shared" si="19"/>
        <v/>
      </c>
      <c r="AK88" s="65">
        <v>0</v>
      </c>
      <c r="AL88" s="66"/>
    </row>
    <row r="89" spans="1:38" s="5" customFormat="1" x14ac:dyDescent="0.35">
      <c r="A89"/>
      <c r="B89" s="16">
        <v>53</v>
      </c>
      <c r="C89">
        <f t="shared" si="0"/>
        <v>53</v>
      </c>
      <c r="D89" s="17" t="str">
        <f>IF(AND($C$5&lt;=B89, B89&lt;=$C$17), B89-$C$5, "")</f>
        <v/>
      </c>
      <c r="E89" s="17" t="str">
        <f t="shared" si="1"/>
        <v/>
      </c>
      <c r="F89" s="26">
        <f t="shared" si="2"/>
        <v>-52</v>
      </c>
      <c r="G89" s="18">
        <f t="shared" si="3"/>
        <v>53</v>
      </c>
      <c r="H89" s="11">
        <f t="shared" si="4"/>
        <v>0</v>
      </c>
      <c r="I89" s="10">
        <f t="shared" si="5"/>
        <v>0</v>
      </c>
      <c r="J89" s="11">
        <f>IF(B89&gt;=$C$5,($C$17-$C$5)-C89, "")</f>
        <v>-53</v>
      </c>
      <c r="K89" s="11">
        <f>IF(B89&gt;=$C$5,J89*$C$9*$C$11,"")</f>
        <v>0</v>
      </c>
      <c r="L89" s="11">
        <f t="shared" si="21"/>
        <v>0</v>
      </c>
      <c r="M89" s="11">
        <f>IF(B89&gt;=$C$5, (18-$C$16)-C89, "")</f>
        <v>-35</v>
      </c>
      <c r="N89" s="11">
        <f>IF(B89&gt;=$C$5,4*$C$15*$C$14,"")</f>
        <v>0</v>
      </c>
      <c r="O89" s="11">
        <f t="shared" si="7"/>
        <v>0</v>
      </c>
      <c r="P89" s="5">
        <f>IF(B89&gt;=$C$5,$C$13-C89,"")</f>
        <v>-52</v>
      </c>
      <c r="Q89" s="5">
        <f>IF(B89&gt;=$C$5,$C$12/$C$13*P89,"")</f>
        <v>0</v>
      </c>
      <c r="R89" s="5">
        <f t="shared" si="22"/>
        <v>0</v>
      </c>
      <c r="S89" s="43">
        <f t="shared" si="16"/>
        <v>0</v>
      </c>
      <c r="T89" s="5">
        <f>IF(AND($C$5&lt;=B89,B89&lt;= $C$17), FV($C$23/12,12*C89,$C$32,$C$20,0)*-1,0)</f>
        <v>0</v>
      </c>
      <c r="U89" s="25" t="s">
        <v>76</v>
      </c>
      <c r="V89" s="5" t="e">
        <f t="shared" si="20"/>
        <v>#VALUE!</v>
      </c>
      <c r="W89" s="5" t="e">
        <f t="shared" si="10"/>
        <v>#VALUE!</v>
      </c>
      <c r="X89" s="5" t="e">
        <f t="shared" si="11"/>
        <v>#VALUE!</v>
      </c>
      <c r="Y89" s="5" t="e">
        <f t="shared" ref="Y89:Y136" si="23">W89-X89</f>
        <v>#VALUE!</v>
      </c>
      <c r="Z89" s="5" t="e">
        <f t="shared" si="12"/>
        <v>#VALUE!</v>
      </c>
      <c r="AA89" s="70" t="e">
        <f t="shared" si="17"/>
        <v>#VALUE!</v>
      </c>
      <c r="AB89" s="45">
        <v>0</v>
      </c>
      <c r="AC89" s="32">
        <f>IF(AND($C$5&lt;=B89, B89&lt;=$C$17), FV($C$22/12,12*D89,$C$21,$C$20,0)*-1,0)</f>
        <v>0</v>
      </c>
      <c r="AE89" s="5">
        <f t="shared" si="13"/>
        <v>0</v>
      </c>
      <c r="AF89" s="5">
        <f t="shared" si="14"/>
        <v>0</v>
      </c>
      <c r="AG89" s="5">
        <f t="shared" si="15"/>
        <v>0</v>
      </c>
      <c r="AH89" s="5">
        <f t="shared" ref="AH89:AH136" si="24">AF89-AG89</f>
        <v>0</v>
      </c>
      <c r="AI89" s="5">
        <f t="shared" si="18"/>
        <v>0</v>
      </c>
      <c r="AJ89" s="71" t="str">
        <f t="shared" si="19"/>
        <v/>
      </c>
      <c r="AK89" s="65">
        <v>0</v>
      </c>
      <c r="AL89" s="66"/>
    </row>
    <row r="90" spans="1:38" s="5" customFormat="1" x14ac:dyDescent="0.35">
      <c r="A90"/>
      <c r="B90" s="16">
        <v>54</v>
      </c>
      <c r="C90">
        <f t="shared" si="0"/>
        <v>54</v>
      </c>
      <c r="D90" s="17" t="str">
        <f>IF(AND($C$5&lt;=B90, B90&lt;=$C$17), B90-$C$5, "")</f>
        <v/>
      </c>
      <c r="E90" s="17" t="str">
        <f t="shared" si="1"/>
        <v/>
      </c>
      <c r="F90" s="26">
        <f t="shared" si="2"/>
        <v>-53</v>
      </c>
      <c r="G90" s="18">
        <f t="shared" si="3"/>
        <v>54</v>
      </c>
      <c r="H90" s="11">
        <f t="shared" si="4"/>
        <v>0</v>
      </c>
      <c r="I90" s="10">
        <f t="shared" si="5"/>
        <v>0</v>
      </c>
      <c r="J90" s="11">
        <f>IF(B90&gt;=$C$5,($C$17-$C$5)-C90, "")</f>
        <v>-54</v>
      </c>
      <c r="K90" s="11">
        <f>IF(B90&gt;=$C$5,J90*$C$9*$C$11,"")</f>
        <v>0</v>
      </c>
      <c r="L90" s="11">
        <f t="shared" si="21"/>
        <v>0</v>
      </c>
      <c r="M90" s="11">
        <f>IF(B90&gt;=$C$5, (18-$C$16)-C90, "")</f>
        <v>-36</v>
      </c>
      <c r="N90" s="11">
        <f>IF(B90&gt;=$C$5,4*$C$15*$C$14,"")</f>
        <v>0</v>
      </c>
      <c r="O90" s="11">
        <f t="shared" si="7"/>
        <v>0</v>
      </c>
      <c r="P90" s="5">
        <f>IF(B90&gt;=$C$5,$C$13-C90,"")</f>
        <v>-53</v>
      </c>
      <c r="Q90" s="5">
        <f>IF(B90&gt;=$C$5,$C$12/$C$13*P90,"")</f>
        <v>0</v>
      </c>
      <c r="R90" s="5">
        <f t="shared" si="22"/>
        <v>0</v>
      </c>
      <c r="S90" s="43">
        <f t="shared" si="16"/>
        <v>0</v>
      </c>
      <c r="T90" s="5">
        <f>IF(AND($C$5&lt;=B90,B90&lt;= $C$17), FV($C$23/12,12*C90,$C$32,$C$20,0)*-1,0)</f>
        <v>0</v>
      </c>
      <c r="V90" s="5" t="e">
        <f t="shared" si="20"/>
        <v>#VALUE!</v>
      </c>
      <c r="W90" s="5" t="e">
        <f t="shared" si="10"/>
        <v>#VALUE!</v>
      </c>
      <c r="X90" s="5" t="e">
        <f t="shared" si="11"/>
        <v>#VALUE!</v>
      </c>
      <c r="Y90" s="5" t="e">
        <f t="shared" si="23"/>
        <v>#VALUE!</v>
      </c>
      <c r="Z90" s="5" t="e">
        <f t="shared" si="12"/>
        <v>#VALUE!</v>
      </c>
      <c r="AA90" s="70" t="e">
        <f t="shared" si="17"/>
        <v>#VALUE!</v>
      </c>
      <c r="AB90" s="45">
        <v>0</v>
      </c>
      <c r="AC90" s="32">
        <f>IF(AND($C$5&lt;=B90, B90&lt;=$C$17), FV($C$22/12,12*D90,$C$21,$C$20,0)*-1,0)</f>
        <v>0</v>
      </c>
      <c r="AE90" s="5">
        <f t="shared" si="13"/>
        <v>0</v>
      </c>
      <c r="AF90" s="5">
        <f t="shared" si="14"/>
        <v>0</v>
      </c>
      <c r="AG90" s="5">
        <f t="shared" si="15"/>
        <v>0</v>
      </c>
      <c r="AH90" s="5">
        <f t="shared" si="24"/>
        <v>0</v>
      </c>
      <c r="AI90" s="5">
        <f t="shared" si="18"/>
        <v>0</v>
      </c>
      <c r="AJ90" s="71" t="str">
        <f t="shared" si="19"/>
        <v/>
      </c>
      <c r="AK90" s="65">
        <v>0</v>
      </c>
      <c r="AL90" s="66"/>
    </row>
    <row r="91" spans="1:38" s="5" customFormat="1" x14ac:dyDescent="0.35">
      <c r="A91"/>
      <c r="B91" s="16">
        <v>55</v>
      </c>
      <c r="C91">
        <f t="shared" si="0"/>
        <v>55</v>
      </c>
      <c r="D91" s="17" t="str">
        <f>IF(AND($C$5&lt;=B91, B91&lt;=$C$17), B91-$C$5, "")</f>
        <v/>
      </c>
      <c r="E91" s="17" t="str">
        <f t="shared" si="1"/>
        <v/>
      </c>
      <c r="F91" s="26">
        <f t="shared" si="2"/>
        <v>-54</v>
      </c>
      <c r="G91" s="18">
        <f t="shared" si="3"/>
        <v>55</v>
      </c>
      <c r="H91" s="11">
        <f t="shared" si="4"/>
        <v>0</v>
      </c>
      <c r="I91" s="10">
        <f t="shared" si="5"/>
        <v>0</v>
      </c>
      <c r="J91" s="11">
        <f>IF(B91&gt;=$C$5,($C$17-$C$5)-C91, "")</f>
        <v>-55</v>
      </c>
      <c r="K91" s="11">
        <f>IF(B91&gt;=$C$5,J91*$C$9*$C$11,"")</f>
        <v>0</v>
      </c>
      <c r="L91" s="11">
        <f t="shared" si="21"/>
        <v>0</v>
      </c>
      <c r="M91" s="11">
        <f>IF(B91&gt;=$C$5, (18-$C$16)-C91, "")</f>
        <v>-37</v>
      </c>
      <c r="N91" s="11">
        <f>IF(B91&gt;=$C$5,4*$C$15*$C$14,"")</f>
        <v>0</v>
      </c>
      <c r="O91" s="11">
        <f t="shared" si="7"/>
        <v>0</v>
      </c>
      <c r="P91" s="5">
        <f>IF(B91&gt;=$C$5,$C$13-C91,"")</f>
        <v>-54</v>
      </c>
      <c r="Q91" s="5">
        <f>IF(B91&gt;=$C$5,$C$12/$C$13*P91,"")</f>
        <v>0</v>
      </c>
      <c r="R91" s="5">
        <f t="shared" si="22"/>
        <v>0</v>
      </c>
      <c r="S91" s="43">
        <f t="shared" si="16"/>
        <v>0</v>
      </c>
      <c r="T91" s="5">
        <f>IF(AND($C$5&lt;=B91,B91&lt;= $C$17), FV($C$23/12,12*C91,$C$32,$C$20,0)*-1,0)</f>
        <v>0</v>
      </c>
      <c r="V91" s="5" t="e">
        <f t="shared" si="20"/>
        <v>#VALUE!</v>
      </c>
      <c r="W91" s="5" t="e">
        <f t="shared" si="10"/>
        <v>#VALUE!</v>
      </c>
      <c r="X91" s="5" t="e">
        <f t="shared" si="11"/>
        <v>#VALUE!</v>
      </c>
      <c r="Y91" s="5" t="e">
        <f t="shared" si="23"/>
        <v>#VALUE!</v>
      </c>
      <c r="Z91" s="5" t="e">
        <f t="shared" si="12"/>
        <v>#VALUE!</v>
      </c>
      <c r="AA91" s="70" t="e">
        <f t="shared" si="17"/>
        <v>#VALUE!</v>
      </c>
      <c r="AB91" s="45">
        <v>0</v>
      </c>
      <c r="AC91" s="32">
        <f>IF(AND($C$5&lt;=B91, B91&lt;=$C$17), FV($C$22/12,12*D91,$C$21,$C$20,0)*-1,0)</f>
        <v>0</v>
      </c>
      <c r="AE91" s="5">
        <f t="shared" si="13"/>
        <v>0</v>
      </c>
      <c r="AF91" s="5">
        <f t="shared" si="14"/>
        <v>0</v>
      </c>
      <c r="AG91" s="5">
        <f t="shared" si="15"/>
        <v>0</v>
      </c>
      <c r="AH91" s="5">
        <f t="shared" si="24"/>
        <v>0</v>
      </c>
      <c r="AI91" s="5">
        <f t="shared" si="18"/>
        <v>0</v>
      </c>
      <c r="AJ91" s="71" t="str">
        <f t="shared" si="19"/>
        <v/>
      </c>
      <c r="AK91" s="65">
        <v>0</v>
      </c>
      <c r="AL91" s="66"/>
    </row>
    <row r="92" spans="1:38" s="5" customFormat="1" x14ac:dyDescent="0.35">
      <c r="A92"/>
      <c r="B92" s="16">
        <v>56</v>
      </c>
      <c r="C92">
        <f t="shared" si="0"/>
        <v>56</v>
      </c>
      <c r="D92" s="17" t="str">
        <f>IF(AND($C$5&lt;=B92, B92&lt;=$C$17), B92-$C$5, "")</f>
        <v/>
      </c>
      <c r="E92" s="17" t="str">
        <f t="shared" si="1"/>
        <v/>
      </c>
      <c r="F92" s="26">
        <f t="shared" si="2"/>
        <v>-55</v>
      </c>
      <c r="G92" s="18">
        <f t="shared" si="3"/>
        <v>56</v>
      </c>
      <c r="H92" s="11">
        <f t="shared" si="4"/>
        <v>0</v>
      </c>
      <c r="I92" s="10">
        <f t="shared" si="5"/>
        <v>0</v>
      </c>
      <c r="J92" s="11">
        <f>IF(B92&gt;=$C$5,($C$17-$C$5)-C92, "")</f>
        <v>-56</v>
      </c>
      <c r="K92" s="11">
        <f>IF(B92&gt;=$C$5,J92*$C$9*$C$11,"")</f>
        <v>0</v>
      </c>
      <c r="L92" s="11">
        <f t="shared" si="21"/>
        <v>0</v>
      </c>
      <c r="M92" s="11">
        <f>IF(B92&gt;=$C$5, (18-$C$16)-C92, "")</f>
        <v>-38</v>
      </c>
      <c r="N92" s="11">
        <f>IF(B92&gt;=$C$5,4*$C$15*$C$14,"")</f>
        <v>0</v>
      </c>
      <c r="O92" s="11">
        <f t="shared" si="7"/>
        <v>0</v>
      </c>
      <c r="P92" s="5">
        <f>IF(B92&gt;=$C$5,$C$13-C92,"")</f>
        <v>-55</v>
      </c>
      <c r="Q92" s="5">
        <f>IF(B92&gt;=$C$5,$C$12/$C$13*P92,"")</f>
        <v>0</v>
      </c>
      <c r="R92" s="5">
        <f t="shared" si="22"/>
        <v>0</v>
      </c>
      <c r="S92" s="43">
        <f t="shared" si="16"/>
        <v>0</v>
      </c>
      <c r="T92" s="5">
        <f>IF(AND($C$5&lt;=B92,B92&lt;= $C$17), FV($C$23/12,12*C92,$C$32,$C$20,0)*-1,0)</f>
        <v>0</v>
      </c>
      <c r="V92" s="5" t="e">
        <f t="shared" si="20"/>
        <v>#VALUE!</v>
      </c>
      <c r="W92" s="5" t="e">
        <f t="shared" si="10"/>
        <v>#VALUE!</v>
      </c>
      <c r="X92" s="5" t="e">
        <f t="shared" si="11"/>
        <v>#VALUE!</v>
      </c>
      <c r="Y92" s="5" t="e">
        <f t="shared" si="23"/>
        <v>#VALUE!</v>
      </c>
      <c r="Z92" s="5" t="e">
        <f t="shared" si="12"/>
        <v>#VALUE!</v>
      </c>
      <c r="AA92" s="70" t="e">
        <f t="shared" si="17"/>
        <v>#VALUE!</v>
      </c>
      <c r="AB92" s="45">
        <v>0</v>
      </c>
      <c r="AC92" s="32">
        <f>IF(AND($C$5&lt;=B92, B92&lt;=$C$17), FV($C$22/12,12*D92,$C$21,$C$20,0)*-1,0)</f>
        <v>0</v>
      </c>
      <c r="AE92" s="5">
        <f t="shared" si="13"/>
        <v>0</v>
      </c>
      <c r="AF92" s="5">
        <f t="shared" si="14"/>
        <v>0</v>
      </c>
      <c r="AG92" s="5">
        <f t="shared" si="15"/>
        <v>0</v>
      </c>
      <c r="AH92" s="5">
        <f t="shared" si="24"/>
        <v>0</v>
      </c>
      <c r="AI92" s="5">
        <f t="shared" si="18"/>
        <v>0</v>
      </c>
      <c r="AJ92" s="71" t="str">
        <f t="shared" si="19"/>
        <v/>
      </c>
      <c r="AK92" s="65">
        <v>0</v>
      </c>
      <c r="AL92" s="66"/>
    </row>
    <row r="93" spans="1:38" s="5" customFormat="1" x14ac:dyDescent="0.35">
      <c r="A93"/>
      <c r="B93" s="16">
        <v>57</v>
      </c>
      <c r="C93">
        <f t="shared" si="0"/>
        <v>57</v>
      </c>
      <c r="D93" s="17" t="str">
        <f>IF(AND($C$5&lt;=B93, B93&lt;=$C$17), B93-$C$5, "")</f>
        <v/>
      </c>
      <c r="E93" s="17" t="str">
        <f t="shared" si="1"/>
        <v/>
      </c>
      <c r="F93" s="26">
        <f t="shared" si="2"/>
        <v>-56</v>
      </c>
      <c r="G93" s="18">
        <f t="shared" si="3"/>
        <v>57</v>
      </c>
      <c r="H93" s="11">
        <f t="shared" si="4"/>
        <v>0</v>
      </c>
      <c r="I93" s="10">
        <f t="shared" si="5"/>
        <v>0</v>
      </c>
      <c r="J93" s="11">
        <f>IF(B93&gt;=$C$5,($C$17-$C$5)-C93, "")</f>
        <v>-57</v>
      </c>
      <c r="K93" s="11">
        <f>IF(B93&gt;=$C$5,J93*$C$9*$C$11,"")</f>
        <v>0</v>
      </c>
      <c r="L93" s="11">
        <f t="shared" si="21"/>
        <v>0</v>
      </c>
      <c r="M93" s="11">
        <f>IF(B93&gt;=$C$5, (18-$C$16)-C93, "")</f>
        <v>-39</v>
      </c>
      <c r="N93" s="11">
        <f>IF(B93&gt;=$C$5,4*$C$15*$C$14,"")</f>
        <v>0</v>
      </c>
      <c r="O93" s="11">
        <f t="shared" si="7"/>
        <v>0</v>
      </c>
      <c r="P93" s="5">
        <f>IF(B93&gt;=$C$5,$C$13-C93,"")</f>
        <v>-56</v>
      </c>
      <c r="Q93" s="5">
        <f>IF(B93&gt;=$C$5,$C$12/$C$13*P93,"")</f>
        <v>0</v>
      </c>
      <c r="R93" s="5">
        <f t="shared" si="22"/>
        <v>0</v>
      </c>
      <c r="S93" s="43">
        <f t="shared" si="16"/>
        <v>0</v>
      </c>
      <c r="T93" s="5">
        <f>IF(AND($C$5&lt;=B93,B93&lt;= $C$17), FV($C$23/12,12*C93,$C$32,$C$20,0)*-1,0)</f>
        <v>0</v>
      </c>
      <c r="V93" s="5" t="e">
        <f t="shared" si="20"/>
        <v>#VALUE!</v>
      </c>
      <c r="W93" s="5" t="e">
        <f t="shared" si="10"/>
        <v>#VALUE!</v>
      </c>
      <c r="X93" s="5" t="e">
        <f t="shared" si="11"/>
        <v>#VALUE!</v>
      </c>
      <c r="Y93" s="5" t="e">
        <f t="shared" si="23"/>
        <v>#VALUE!</v>
      </c>
      <c r="Z93" s="5" t="e">
        <f t="shared" si="12"/>
        <v>#VALUE!</v>
      </c>
      <c r="AA93" s="70" t="e">
        <f t="shared" si="17"/>
        <v>#VALUE!</v>
      </c>
      <c r="AB93" s="45">
        <v>0</v>
      </c>
      <c r="AC93" s="32">
        <f>IF(AND($C$5&lt;=B93, B93&lt;=$C$17), FV($C$22/12,12*D93,$C$21,$C$20,0)*-1,0)</f>
        <v>0</v>
      </c>
      <c r="AE93" s="5">
        <f t="shared" si="13"/>
        <v>0</v>
      </c>
      <c r="AF93" s="5">
        <f t="shared" si="14"/>
        <v>0</v>
      </c>
      <c r="AG93" s="5">
        <f t="shared" si="15"/>
        <v>0</v>
      </c>
      <c r="AH93" s="5">
        <f t="shared" si="24"/>
        <v>0</v>
      </c>
      <c r="AI93" s="5">
        <f t="shared" si="18"/>
        <v>0</v>
      </c>
      <c r="AJ93" s="71" t="str">
        <f t="shared" si="19"/>
        <v/>
      </c>
      <c r="AK93" s="65">
        <v>0</v>
      </c>
      <c r="AL93" s="66"/>
    </row>
    <row r="94" spans="1:38" s="5" customFormat="1" x14ac:dyDescent="0.35">
      <c r="A94"/>
      <c r="B94" s="16">
        <v>58</v>
      </c>
      <c r="C94">
        <f t="shared" si="0"/>
        <v>58</v>
      </c>
      <c r="D94" s="17" t="str">
        <f>IF(AND($C$5&lt;=B94, B94&lt;=$C$17), B94-$C$5, "")</f>
        <v/>
      </c>
      <c r="E94" s="17" t="str">
        <f t="shared" si="1"/>
        <v/>
      </c>
      <c r="F94" s="26">
        <f t="shared" si="2"/>
        <v>-57</v>
      </c>
      <c r="G94" s="18">
        <f t="shared" si="3"/>
        <v>58</v>
      </c>
      <c r="H94" s="11">
        <f t="shared" si="4"/>
        <v>0</v>
      </c>
      <c r="I94" s="10">
        <f t="shared" si="5"/>
        <v>0</v>
      </c>
      <c r="J94" s="11">
        <f>IF(B94&gt;=$C$5,($C$17-$C$5)-C94, "")</f>
        <v>-58</v>
      </c>
      <c r="K94" s="11">
        <f>IF(B94&gt;=$C$5,J94*$C$9*$C$11,"")</f>
        <v>0</v>
      </c>
      <c r="L94" s="11">
        <f t="shared" si="21"/>
        <v>0</v>
      </c>
      <c r="M94" s="11">
        <f>IF(B94&gt;=$C$5, (18-$C$16)-C94, "")</f>
        <v>-40</v>
      </c>
      <c r="N94" s="11">
        <f>IF(B94&gt;=$C$5,4*$C$15*$C$14,"")</f>
        <v>0</v>
      </c>
      <c r="O94" s="11">
        <f t="shared" si="7"/>
        <v>0</v>
      </c>
      <c r="P94" s="5">
        <f>IF(B94&gt;=$C$5,$C$13-C94,"")</f>
        <v>-57</v>
      </c>
      <c r="Q94" s="5">
        <f>IF(B94&gt;=$C$5,$C$12/$C$13*P94,"")</f>
        <v>0</v>
      </c>
      <c r="R94" s="5">
        <f t="shared" si="22"/>
        <v>0</v>
      </c>
      <c r="S94" s="43">
        <f t="shared" si="16"/>
        <v>0</v>
      </c>
      <c r="T94" s="5">
        <f>IF(AND($C$5&lt;=B94,B94&lt;= $C$17), FV($C$23/12,12*C94,$C$32,$C$20,0)*-1,0)</f>
        <v>0</v>
      </c>
      <c r="V94" s="5" t="e">
        <f t="shared" si="20"/>
        <v>#VALUE!</v>
      </c>
      <c r="W94" s="5" t="e">
        <f t="shared" si="10"/>
        <v>#VALUE!</v>
      </c>
      <c r="X94" s="5" t="e">
        <f t="shared" si="11"/>
        <v>#VALUE!</v>
      </c>
      <c r="Y94" s="5" t="e">
        <f t="shared" si="23"/>
        <v>#VALUE!</v>
      </c>
      <c r="Z94" s="5" t="e">
        <f t="shared" si="12"/>
        <v>#VALUE!</v>
      </c>
      <c r="AA94" s="70" t="e">
        <f t="shared" si="17"/>
        <v>#VALUE!</v>
      </c>
      <c r="AB94" s="45">
        <v>0</v>
      </c>
      <c r="AC94" s="32">
        <f>IF(AND($C$5&lt;=B94, B94&lt;=$C$17), FV($C$22/12,12*D94,$C$21,$C$20,0)*-1,0)</f>
        <v>0</v>
      </c>
      <c r="AE94" s="5">
        <f t="shared" si="13"/>
        <v>0</v>
      </c>
      <c r="AF94" s="5">
        <f t="shared" si="14"/>
        <v>0</v>
      </c>
      <c r="AG94" s="5">
        <f t="shared" si="15"/>
        <v>0</v>
      </c>
      <c r="AH94" s="5">
        <f t="shared" si="24"/>
        <v>0</v>
      </c>
      <c r="AI94" s="5">
        <f t="shared" si="18"/>
        <v>0</v>
      </c>
      <c r="AJ94" s="71" t="str">
        <f t="shared" si="19"/>
        <v/>
      </c>
      <c r="AK94" s="65">
        <v>0</v>
      </c>
      <c r="AL94" s="66"/>
    </row>
    <row r="95" spans="1:38" s="5" customFormat="1" x14ac:dyDescent="0.35">
      <c r="A95"/>
      <c r="B95" s="16">
        <v>59</v>
      </c>
      <c r="C95">
        <f t="shared" si="0"/>
        <v>59</v>
      </c>
      <c r="D95" s="17" t="str">
        <f>IF(AND($C$5&lt;=B95, B95&lt;=$C$17), B95-$C$5, "")</f>
        <v/>
      </c>
      <c r="E95" s="17" t="str">
        <f t="shared" si="1"/>
        <v/>
      </c>
      <c r="F95" s="26">
        <f t="shared" si="2"/>
        <v>-58</v>
      </c>
      <c r="G95" s="18">
        <f t="shared" si="3"/>
        <v>59</v>
      </c>
      <c r="H95" s="11">
        <f t="shared" si="4"/>
        <v>0</v>
      </c>
      <c r="I95" s="10">
        <f t="shared" si="5"/>
        <v>0</v>
      </c>
      <c r="J95" s="11">
        <f>IF(B95&gt;=$C$5,($C$17-$C$5)-C95, "")</f>
        <v>-59</v>
      </c>
      <c r="K95" s="11">
        <f>IF(B95&gt;=$C$5,J95*$C$9*$C$11,"")</f>
        <v>0</v>
      </c>
      <c r="L95" s="11">
        <f t="shared" si="21"/>
        <v>0</v>
      </c>
      <c r="M95" s="11">
        <f>IF(B95&gt;=$C$5, (18-$C$16)-C95, "")</f>
        <v>-41</v>
      </c>
      <c r="N95" s="11">
        <f>IF(B95&gt;=$C$5,4*$C$15*$C$14,"")</f>
        <v>0</v>
      </c>
      <c r="O95" s="11">
        <f t="shared" si="7"/>
        <v>0</v>
      </c>
      <c r="P95" s="5">
        <f>IF(B95&gt;=$C$5,$C$13-C95,"")</f>
        <v>-58</v>
      </c>
      <c r="Q95" s="5">
        <f>IF(B95&gt;=$C$5,$C$12/$C$13*P95,"")</f>
        <v>0</v>
      </c>
      <c r="R95" s="5">
        <f t="shared" si="22"/>
        <v>0</v>
      </c>
      <c r="S95" s="43">
        <f t="shared" si="16"/>
        <v>0</v>
      </c>
      <c r="T95" s="5">
        <f>IF(AND($C$5&lt;=B95,B95&lt;= $C$17), FV($C$23/12,12*C95,$C$32,$C$20,0)*-1,0)</f>
        <v>0</v>
      </c>
      <c r="V95" s="5" t="e">
        <f t="shared" si="20"/>
        <v>#VALUE!</v>
      </c>
      <c r="W95" s="5" t="e">
        <f t="shared" si="10"/>
        <v>#VALUE!</v>
      </c>
      <c r="X95" s="5" t="e">
        <f t="shared" si="11"/>
        <v>#VALUE!</v>
      </c>
      <c r="Y95" s="5" t="e">
        <f t="shared" si="23"/>
        <v>#VALUE!</v>
      </c>
      <c r="Z95" s="5" t="e">
        <f t="shared" si="12"/>
        <v>#VALUE!</v>
      </c>
      <c r="AA95" s="70" t="e">
        <f t="shared" si="17"/>
        <v>#VALUE!</v>
      </c>
      <c r="AB95" s="45">
        <v>0</v>
      </c>
      <c r="AC95" s="32">
        <f>IF(AND($C$5&lt;=B95, B95&lt;=$C$17), FV($C$22/12,12*D95,$C$21,$C$20,0)*-1,0)</f>
        <v>0</v>
      </c>
      <c r="AE95" s="5">
        <f t="shared" si="13"/>
        <v>0</v>
      </c>
      <c r="AF95" s="5">
        <f t="shared" si="14"/>
        <v>0</v>
      </c>
      <c r="AG95" s="5">
        <f t="shared" si="15"/>
        <v>0</v>
      </c>
      <c r="AH95" s="5">
        <f t="shared" si="24"/>
        <v>0</v>
      </c>
      <c r="AI95" s="5">
        <f t="shared" si="18"/>
        <v>0</v>
      </c>
      <c r="AJ95" s="71" t="str">
        <f t="shared" si="19"/>
        <v/>
      </c>
      <c r="AK95" s="65">
        <v>0</v>
      </c>
      <c r="AL95" s="66"/>
    </row>
    <row r="96" spans="1:38" s="5" customFormat="1" x14ac:dyDescent="0.35">
      <c r="A96"/>
      <c r="B96" s="16">
        <v>60</v>
      </c>
      <c r="C96">
        <f t="shared" si="0"/>
        <v>60</v>
      </c>
      <c r="D96" s="17" t="str">
        <f>IF(AND($C$5&lt;=B96, B96&lt;=$C$17), B96-$C$5, "")</f>
        <v/>
      </c>
      <c r="E96" s="17" t="str">
        <f t="shared" si="1"/>
        <v/>
      </c>
      <c r="F96" s="26">
        <f t="shared" si="2"/>
        <v>-59</v>
      </c>
      <c r="G96" s="18">
        <f t="shared" si="3"/>
        <v>60</v>
      </c>
      <c r="H96" s="11">
        <f t="shared" si="4"/>
        <v>0</v>
      </c>
      <c r="I96" s="10">
        <f t="shared" si="5"/>
        <v>0</v>
      </c>
      <c r="J96" s="11">
        <f>IF(B96&gt;=$C$5,($C$17-$C$5)-C96, "")</f>
        <v>-60</v>
      </c>
      <c r="K96" s="11">
        <f>IF(B96&gt;=$C$5,J96*$C$9*$C$11,"")</f>
        <v>0</v>
      </c>
      <c r="L96" s="11">
        <f t="shared" si="21"/>
        <v>0</v>
      </c>
      <c r="M96" s="11">
        <f>IF(B96&gt;=$C$5, (18-$C$16)-C96, "")</f>
        <v>-42</v>
      </c>
      <c r="N96" s="11">
        <f>IF(B96&gt;=$C$5,4*$C$15*$C$14,"")</f>
        <v>0</v>
      </c>
      <c r="O96" s="11">
        <f t="shared" si="7"/>
        <v>0</v>
      </c>
      <c r="P96" s="5">
        <f>IF(B96&gt;=$C$5,$C$13-C96,"")</f>
        <v>-59</v>
      </c>
      <c r="Q96" s="5">
        <f>IF(B96&gt;=$C$5,$C$12/$C$13*P96,"")</f>
        <v>0</v>
      </c>
      <c r="R96" s="5">
        <f t="shared" si="22"/>
        <v>0</v>
      </c>
      <c r="S96" s="43">
        <f t="shared" si="16"/>
        <v>0</v>
      </c>
      <c r="T96" s="5">
        <f>IF(AND($C$5&lt;=B96,B96&lt;= $C$17), FV($C$23/12,12*C96,$C$32,$C$20,0)*-1,0)</f>
        <v>0</v>
      </c>
      <c r="V96" s="5" t="e">
        <f t="shared" si="20"/>
        <v>#VALUE!</v>
      </c>
      <c r="W96" s="5" t="e">
        <f t="shared" si="10"/>
        <v>#VALUE!</v>
      </c>
      <c r="X96" s="5" t="e">
        <f t="shared" si="11"/>
        <v>#VALUE!</v>
      </c>
      <c r="Y96" s="5" t="e">
        <f t="shared" si="23"/>
        <v>#VALUE!</v>
      </c>
      <c r="Z96" s="5" t="e">
        <f t="shared" si="12"/>
        <v>#VALUE!</v>
      </c>
      <c r="AA96" s="70" t="e">
        <f t="shared" si="17"/>
        <v>#VALUE!</v>
      </c>
      <c r="AB96" s="45">
        <v>0</v>
      </c>
      <c r="AC96" s="32">
        <f>IF(AND($C$5&lt;=B96, B96&lt;=$C$17), FV($C$22/12,12*D96,$C$21,$C$20,0)*-1,0)</f>
        <v>0</v>
      </c>
      <c r="AE96" s="5">
        <f t="shared" si="13"/>
        <v>0</v>
      </c>
      <c r="AF96" s="5">
        <f t="shared" si="14"/>
        <v>0</v>
      </c>
      <c r="AG96" s="5">
        <f t="shared" si="15"/>
        <v>0</v>
      </c>
      <c r="AH96" s="5">
        <f t="shared" si="24"/>
        <v>0</v>
      </c>
      <c r="AI96" s="5">
        <f t="shared" si="18"/>
        <v>0</v>
      </c>
      <c r="AJ96" s="71" t="str">
        <f t="shared" si="19"/>
        <v/>
      </c>
      <c r="AK96" s="65">
        <v>0</v>
      </c>
      <c r="AL96" s="66"/>
    </row>
    <row r="97" spans="1:38" s="5" customFormat="1" x14ac:dyDescent="0.35">
      <c r="A97"/>
      <c r="B97" s="16">
        <v>61</v>
      </c>
      <c r="C97">
        <f t="shared" si="0"/>
        <v>61</v>
      </c>
      <c r="D97" s="17" t="str">
        <f>IF(AND($C$5&lt;=B97, B97&lt;=$C$17), B97-$C$5, "")</f>
        <v/>
      </c>
      <c r="E97" s="17" t="str">
        <f t="shared" si="1"/>
        <v/>
      </c>
      <c r="F97" s="26">
        <f t="shared" si="2"/>
        <v>-60</v>
      </c>
      <c r="G97" s="18">
        <f t="shared" si="3"/>
        <v>61</v>
      </c>
      <c r="H97" s="11">
        <f t="shared" si="4"/>
        <v>0</v>
      </c>
      <c r="I97" s="10">
        <f t="shared" si="5"/>
        <v>0</v>
      </c>
      <c r="J97" s="11">
        <f>IF(B97&gt;=$C$5,($C$17-$C$5)-C97, "")</f>
        <v>-61</v>
      </c>
      <c r="K97" s="11">
        <f>IF(B97&gt;=$C$5,J97*$C$9*$C$11,"")</f>
        <v>0</v>
      </c>
      <c r="L97" s="11">
        <f t="shared" si="21"/>
        <v>0</v>
      </c>
      <c r="M97" s="11">
        <f>IF(B97&gt;=$C$5, (18-$C$16)-C97, "")</f>
        <v>-43</v>
      </c>
      <c r="N97" s="11">
        <f>IF(B97&gt;=$C$5,4*$C$15*$C$14,"")</f>
        <v>0</v>
      </c>
      <c r="O97" s="11">
        <f t="shared" si="7"/>
        <v>0</v>
      </c>
      <c r="P97" s="5">
        <f>IF(B97&gt;=$C$5,$C$13-C97,"")</f>
        <v>-60</v>
      </c>
      <c r="Q97" s="5">
        <f>IF(B97&gt;=$C$5,$C$12/$C$13*P97,"")</f>
        <v>0</v>
      </c>
      <c r="R97" s="5">
        <f t="shared" si="22"/>
        <v>0</v>
      </c>
      <c r="S97" s="43">
        <f t="shared" si="16"/>
        <v>0</v>
      </c>
      <c r="T97" s="5">
        <f>IF(AND($C$5&lt;=B97,B97&lt;= $C$17), FV($C$23/12,12*C97,$C$32,$C$20,0)*-1,0)</f>
        <v>0</v>
      </c>
      <c r="V97" s="5" t="e">
        <f t="shared" si="20"/>
        <v>#VALUE!</v>
      </c>
      <c r="W97" s="5" t="e">
        <f t="shared" si="10"/>
        <v>#VALUE!</v>
      </c>
      <c r="X97" s="5" t="e">
        <f t="shared" si="11"/>
        <v>#VALUE!</v>
      </c>
      <c r="Y97" s="5" t="e">
        <f t="shared" si="23"/>
        <v>#VALUE!</v>
      </c>
      <c r="Z97" s="5" t="e">
        <f t="shared" si="12"/>
        <v>#VALUE!</v>
      </c>
      <c r="AA97" s="70" t="e">
        <f t="shared" si="17"/>
        <v>#VALUE!</v>
      </c>
      <c r="AB97" s="45">
        <v>0</v>
      </c>
      <c r="AC97" s="32">
        <f>IF(AND($C$5&lt;=B97, B97&lt;=$C$17), FV($C$22/12,12*D97,$C$21,$C$20,0)*-1,0)</f>
        <v>0</v>
      </c>
      <c r="AE97" s="5">
        <f t="shared" si="13"/>
        <v>0</v>
      </c>
      <c r="AF97" s="5">
        <f t="shared" si="14"/>
        <v>0</v>
      </c>
      <c r="AG97" s="5">
        <f t="shared" si="15"/>
        <v>0</v>
      </c>
      <c r="AH97" s="5">
        <f t="shared" si="24"/>
        <v>0</v>
      </c>
      <c r="AI97" s="5">
        <f t="shared" si="18"/>
        <v>0</v>
      </c>
      <c r="AJ97" s="71" t="str">
        <f t="shared" si="19"/>
        <v/>
      </c>
      <c r="AK97" s="65">
        <v>0</v>
      </c>
      <c r="AL97" s="66"/>
    </row>
    <row r="98" spans="1:38" s="5" customFormat="1" x14ac:dyDescent="0.35">
      <c r="A98"/>
      <c r="B98" s="16">
        <v>62</v>
      </c>
      <c r="C98">
        <f t="shared" si="0"/>
        <v>62</v>
      </c>
      <c r="D98" s="17" t="str">
        <f>IF(AND($C$5&lt;=B98, B98&lt;=$C$17), B98-$C$5, "")</f>
        <v/>
      </c>
      <c r="E98" s="17" t="str">
        <f t="shared" si="1"/>
        <v/>
      </c>
      <c r="F98" s="26">
        <f t="shared" si="2"/>
        <v>-61</v>
      </c>
      <c r="G98" s="18">
        <f t="shared" si="3"/>
        <v>62</v>
      </c>
      <c r="H98" s="11">
        <f t="shared" si="4"/>
        <v>0</v>
      </c>
      <c r="I98" s="10">
        <f t="shared" si="5"/>
        <v>0</v>
      </c>
      <c r="J98" s="11">
        <f>IF(B98&gt;=$C$5,($C$17-$C$5)-C98, "")</f>
        <v>-62</v>
      </c>
      <c r="K98" s="11">
        <f>IF(B98&gt;=$C$5,J98*$C$9*$C$11,"")</f>
        <v>0</v>
      </c>
      <c r="L98" s="11">
        <f t="shared" si="21"/>
        <v>0</v>
      </c>
      <c r="M98" s="11">
        <f>IF(B98&gt;=$C$5, (18-$C$16)-C98, "")</f>
        <v>-44</v>
      </c>
      <c r="N98" s="11">
        <f>IF(B98&gt;=$C$5,4*$C$15*$C$14,"")</f>
        <v>0</v>
      </c>
      <c r="O98" s="11">
        <f t="shared" si="7"/>
        <v>0</v>
      </c>
      <c r="P98" s="5">
        <f>IF(B98&gt;=$C$5,$C$13-C98,"")</f>
        <v>-61</v>
      </c>
      <c r="Q98" s="5">
        <f>IF(B98&gt;=$C$5,$C$12/$C$13*P98,"")</f>
        <v>0</v>
      </c>
      <c r="R98" s="5">
        <f t="shared" si="22"/>
        <v>0</v>
      </c>
      <c r="S98" s="43">
        <f t="shared" si="16"/>
        <v>0</v>
      </c>
      <c r="T98" s="5">
        <f>IF(AND($C$5&lt;=B98,B98&lt;= $C$17), FV($C$23/12,12*C98,$C$32,$C$20,0)*-1,0)</f>
        <v>0</v>
      </c>
      <c r="V98" s="5" t="e">
        <f t="shared" si="20"/>
        <v>#VALUE!</v>
      </c>
      <c r="W98" s="5" t="e">
        <f t="shared" si="10"/>
        <v>#VALUE!</v>
      </c>
      <c r="X98" s="5" t="e">
        <f t="shared" si="11"/>
        <v>#VALUE!</v>
      </c>
      <c r="Y98" s="5" t="e">
        <f t="shared" si="23"/>
        <v>#VALUE!</v>
      </c>
      <c r="Z98" s="5" t="e">
        <f t="shared" si="12"/>
        <v>#VALUE!</v>
      </c>
      <c r="AA98" s="70" t="e">
        <f t="shared" si="17"/>
        <v>#VALUE!</v>
      </c>
      <c r="AB98" s="45">
        <v>0</v>
      </c>
      <c r="AC98" s="32">
        <f>IF(AND($C$5&lt;=B98, B98&lt;=$C$17), FV($C$22/12,12*D98,$C$21,$C$20,0)*-1,0)</f>
        <v>0</v>
      </c>
      <c r="AE98" s="5">
        <f t="shared" si="13"/>
        <v>0</v>
      </c>
      <c r="AF98" s="5">
        <f t="shared" si="14"/>
        <v>0</v>
      </c>
      <c r="AG98" s="5">
        <f t="shared" si="15"/>
        <v>0</v>
      </c>
      <c r="AH98" s="5">
        <f t="shared" si="24"/>
        <v>0</v>
      </c>
      <c r="AI98" s="5">
        <f t="shared" si="18"/>
        <v>0</v>
      </c>
      <c r="AJ98" s="71" t="str">
        <f t="shared" si="19"/>
        <v/>
      </c>
      <c r="AK98" s="65">
        <v>0</v>
      </c>
      <c r="AL98" s="66"/>
    </row>
    <row r="99" spans="1:38" s="5" customFormat="1" x14ac:dyDescent="0.35">
      <c r="A99"/>
      <c r="B99" s="16">
        <v>63</v>
      </c>
      <c r="C99">
        <f t="shared" si="0"/>
        <v>63</v>
      </c>
      <c r="D99" s="17" t="str">
        <f>IF(AND($C$5&lt;=B99, B99&lt;=$C$17), B99-$C$5, "")</f>
        <v/>
      </c>
      <c r="E99" s="17" t="str">
        <f t="shared" si="1"/>
        <v/>
      </c>
      <c r="F99" s="26">
        <f t="shared" si="2"/>
        <v>-62</v>
      </c>
      <c r="G99" s="18">
        <f t="shared" si="3"/>
        <v>63</v>
      </c>
      <c r="H99" s="11">
        <f t="shared" si="4"/>
        <v>0</v>
      </c>
      <c r="I99" s="10">
        <f t="shared" si="5"/>
        <v>0</v>
      </c>
      <c r="J99" s="11">
        <f>IF(B99&gt;=$C$5,($C$17-$C$5)-C99, "")</f>
        <v>-63</v>
      </c>
      <c r="K99" s="11">
        <f>IF(B99&gt;=$C$5,J99*$C$9*$C$11,"")</f>
        <v>0</v>
      </c>
      <c r="L99" s="11">
        <f t="shared" si="21"/>
        <v>0</v>
      </c>
      <c r="M99" s="11">
        <f>IF(B99&gt;=$C$5, (18-$C$16)-C99, "")</f>
        <v>-45</v>
      </c>
      <c r="N99" s="11">
        <f>IF(B99&gt;=$C$5,4*$C$15*$C$14,"")</f>
        <v>0</v>
      </c>
      <c r="O99" s="11">
        <f t="shared" si="7"/>
        <v>0</v>
      </c>
      <c r="P99" s="5">
        <f>IF(B99&gt;=$C$5,$C$13-C99,"")</f>
        <v>-62</v>
      </c>
      <c r="Q99" s="5">
        <f>IF(B99&gt;=$C$5,$C$12/$C$13*P99,"")</f>
        <v>0</v>
      </c>
      <c r="R99" s="5">
        <f t="shared" si="22"/>
        <v>0</v>
      </c>
      <c r="S99" s="43">
        <f t="shared" si="16"/>
        <v>0</v>
      </c>
      <c r="T99" s="5">
        <f>IF(AND($C$5&lt;=B99,B99&lt;= $C$17), FV($C$23/12,12*C99,$C$32,$C$20,0)*-1,0)</f>
        <v>0</v>
      </c>
      <c r="V99" s="5" t="e">
        <f t="shared" si="20"/>
        <v>#VALUE!</v>
      </c>
      <c r="W99" s="5" t="e">
        <f t="shared" si="10"/>
        <v>#VALUE!</v>
      </c>
      <c r="X99" s="5" t="e">
        <f t="shared" si="11"/>
        <v>#VALUE!</v>
      </c>
      <c r="Y99" s="5" t="e">
        <f t="shared" si="23"/>
        <v>#VALUE!</v>
      </c>
      <c r="Z99" s="5" t="e">
        <f t="shared" si="12"/>
        <v>#VALUE!</v>
      </c>
      <c r="AA99" s="70" t="e">
        <f t="shared" si="17"/>
        <v>#VALUE!</v>
      </c>
      <c r="AB99" s="45">
        <v>0</v>
      </c>
      <c r="AC99" s="32">
        <f>IF(AND($C$5&lt;=B99, B99&lt;=$C$17), FV($C$22/12,12*D99,$C$21,$C$20,0)*-1,0)</f>
        <v>0</v>
      </c>
      <c r="AE99" s="5">
        <f t="shared" si="13"/>
        <v>0</v>
      </c>
      <c r="AF99" s="5">
        <f t="shared" si="14"/>
        <v>0</v>
      </c>
      <c r="AG99" s="5">
        <f t="shared" si="15"/>
        <v>0</v>
      </c>
      <c r="AH99" s="5">
        <f t="shared" si="24"/>
        <v>0</v>
      </c>
      <c r="AI99" s="5">
        <f t="shared" si="18"/>
        <v>0</v>
      </c>
      <c r="AJ99" s="71" t="str">
        <f t="shared" si="19"/>
        <v/>
      </c>
      <c r="AK99" s="65">
        <v>0</v>
      </c>
      <c r="AL99" s="66"/>
    </row>
    <row r="100" spans="1:38" s="5" customFormat="1" x14ac:dyDescent="0.35">
      <c r="A100"/>
      <c r="B100" s="16">
        <v>64</v>
      </c>
      <c r="C100">
        <f t="shared" ref="C100:C136" si="25">IF($C$5&lt;=B100,$B100-$C$5,"")</f>
        <v>64</v>
      </c>
      <c r="D100" s="17" t="str">
        <f>IF(AND($C$5&lt;=B100, B100&lt;=$C$17), B100-$C$5, "")</f>
        <v/>
      </c>
      <c r="E100" s="17" t="str">
        <f t="shared" ref="E100:E136" si="26">IF(AND($C$17&lt;=B100, B100&lt;=$C$18), B100-$C$17, "")</f>
        <v/>
      </c>
      <c r="F100" s="26">
        <f t="shared" ref="F100:F136" si="27">IF(B100&gt;=$C$5, $C$8-C100, "")</f>
        <v>-63</v>
      </c>
      <c r="G100" s="18">
        <f t="shared" ref="G100" si="28">IF(B100&gt;=$C$17, B100-$C$17, "")</f>
        <v>64</v>
      </c>
      <c r="H100" s="11">
        <f t="shared" ref="H100:H136" si="29">IF(B100&gt;=$C$5,$C$7/$C$8*F100,"")</f>
        <v>0</v>
      </c>
      <c r="I100" s="10">
        <f t="shared" ref="I100:I136" si="30">IF(H100&gt;0,H100,0)</f>
        <v>0</v>
      </c>
      <c r="J100" s="11">
        <f>IF(B100&gt;=$C$5,($C$17-$C$5)-C100, "")</f>
        <v>-64</v>
      </c>
      <c r="K100" s="11">
        <f>IF(B100&gt;=$C$5,J100*$C$9*$C$11,"")</f>
        <v>0</v>
      </c>
      <c r="L100" s="11">
        <f t="shared" si="21"/>
        <v>0</v>
      </c>
      <c r="M100" s="11">
        <f>IF(B100&gt;=$C$5, (18-$C$16)-C100, "")</f>
        <v>-46</v>
      </c>
      <c r="N100" s="11">
        <f>IF(B100&gt;=$C$5,4*$C$15*$C$14,"")</f>
        <v>0</v>
      </c>
      <c r="O100" s="11">
        <f t="shared" ref="O100:O136" si="31">IF(M100&gt;=0,N100,0)</f>
        <v>0</v>
      </c>
      <c r="P100" s="5">
        <f>IF(B100&gt;=$C$5,$C$13-C100,"")</f>
        <v>-63</v>
      </c>
      <c r="Q100" s="5">
        <f>IF(B100&gt;=$C$5,$C$12/$C$13*P100,"")</f>
        <v>0</v>
      </c>
      <c r="R100" s="5">
        <f t="shared" si="22"/>
        <v>0</v>
      </c>
      <c r="S100" s="43">
        <f t="shared" si="16"/>
        <v>0</v>
      </c>
      <c r="T100" s="5">
        <f>IF(AND($C$5&lt;=B100,B100&lt;= $C$17), FV($C$23/12,12*C100,$C$32,$C$20,0)*-1,0)</f>
        <v>0</v>
      </c>
      <c r="V100" s="5" t="e">
        <f t="shared" si="20"/>
        <v>#VALUE!</v>
      </c>
      <c r="W100" s="5" t="e">
        <f t="shared" si="10"/>
        <v>#VALUE!</v>
      </c>
      <c r="X100" s="5" t="e">
        <f t="shared" ref="X100" si="32">IF($B100&gt;$C$17,$C$28*((1+$C$25)^$E100),0)</f>
        <v>#VALUE!</v>
      </c>
      <c r="Y100" s="5" t="e">
        <f t="shared" si="23"/>
        <v>#VALUE!</v>
      </c>
      <c r="Z100" s="5" t="e">
        <f t="shared" ref="Z100:Z136" si="33">T100+Y100</f>
        <v>#VALUE!</v>
      </c>
      <c r="AA100" s="70" t="e">
        <f t="shared" si="17"/>
        <v>#VALUE!</v>
      </c>
      <c r="AB100" s="45">
        <v>0</v>
      </c>
      <c r="AC100" s="32">
        <f>IF(AND($C$5&lt;=B100, B100&lt;=$C$17), FV($C$22/12,12*D100,$C$21,$C$20,0)*-1,0)</f>
        <v>0</v>
      </c>
      <c r="AE100" s="5">
        <f t="shared" ref="AE100:AE102" si="34">AH99*$C$22</f>
        <v>0</v>
      </c>
      <c r="AF100" s="5">
        <f t="shared" ref="AF100:AF102" si="35">AH99+AE100</f>
        <v>0</v>
      </c>
      <c r="AG100" s="5">
        <f t="shared" ref="AG100:AG101" si="36">IF($B100&gt;$C$17,$C$28*((1+$C$25)^$G100),0)</f>
        <v>0</v>
      </c>
      <c r="AH100" s="5">
        <f t="shared" si="24"/>
        <v>0</v>
      </c>
      <c r="AI100" s="5">
        <f t="shared" si="18"/>
        <v>0</v>
      </c>
      <c r="AJ100" s="71" t="str">
        <f t="shared" si="19"/>
        <v/>
      </c>
      <c r="AK100" s="65">
        <v>0</v>
      </c>
      <c r="AL100" s="66"/>
    </row>
    <row r="101" spans="1:38" s="5" customFormat="1" x14ac:dyDescent="0.35">
      <c r="A101"/>
      <c r="B101" s="16">
        <v>65</v>
      </c>
      <c r="C101">
        <f t="shared" si="25"/>
        <v>65</v>
      </c>
      <c r="D101" s="17" t="str">
        <f>IF(AND($C$5&lt;=B101, B101&lt;=$C$17), B101-$C$5, "")</f>
        <v/>
      </c>
      <c r="E101" s="17" t="str">
        <f t="shared" si="26"/>
        <v/>
      </c>
      <c r="F101" s="26">
        <f t="shared" si="27"/>
        <v>-64</v>
      </c>
      <c r="G101" s="18">
        <f>IF(B101&gt;=$C$17, B101-$C$17, "")</f>
        <v>65</v>
      </c>
      <c r="H101" s="11">
        <f t="shared" si="29"/>
        <v>0</v>
      </c>
      <c r="I101" s="10">
        <f t="shared" si="30"/>
        <v>0</v>
      </c>
      <c r="J101" s="11">
        <f>IF(B101&gt;=$C$5,($C$17-$C$5)-C101, "")</f>
        <v>-65</v>
      </c>
      <c r="K101" s="11">
        <f>IF(B101&gt;=$C$5,J101*$C$9*$C$11,"")</f>
        <v>0</v>
      </c>
      <c r="L101" s="11">
        <f t="shared" si="21"/>
        <v>0</v>
      </c>
      <c r="M101" s="11">
        <f>IF(B101&gt;=$C$5, (18-$C$16)-C101, "")</f>
        <v>-47</v>
      </c>
      <c r="N101" s="11">
        <f>IF(B101&gt;=$C$5,4*$C$15*$C$14,"")</f>
        <v>0</v>
      </c>
      <c r="O101" s="11">
        <f t="shared" si="31"/>
        <v>0</v>
      </c>
      <c r="P101" s="5">
        <f>IF(B101&gt;=$C$5,$C$13-C101,"")</f>
        <v>-64</v>
      </c>
      <c r="Q101" s="5">
        <f>IF(B101&gt;=$C$5,$C$12/$C$13*P101,"")</f>
        <v>0</v>
      </c>
      <c r="R101" s="5">
        <f t="shared" si="22"/>
        <v>0</v>
      </c>
      <c r="S101" s="43">
        <f t="shared" ref="S101:S136" si="37">IF(B101&gt;=$C$5,I101+L101+O101+R101,"")</f>
        <v>0</v>
      </c>
      <c r="T101" s="5">
        <f>IF(AND($C$5&lt;=B101,B101&lt;= $C$17), FV($C$23/12,12*C101,$C$32,$C$20,0)*-1,0)</f>
        <v>0</v>
      </c>
      <c r="V101" s="5" t="e">
        <f t="shared" si="20"/>
        <v>#VALUE!</v>
      </c>
      <c r="W101" s="5" t="e">
        <f t="shared" ref="W101:W102" si="38">Y100+V101</f>
        <v>#VALUE!</v>
      </c>
      <c r="X101" s="5" t="e">
        <f>IF($B101&gt;$C$17,$C$28*((1+$C$25)^$E101),0)</f>
        <v>#VALUE!</v>
      </c>
      <c r="Y101" s="5" t="e">
        <f t="shared" si="23"/>
        <v>#VALUE!</v>
      </c>
      <c r="Z101" s="5" t="e">
        <f t="shared" si="33"/>
        <v>#VALUE!</v>
      </c>
      <c r="AA101" s="70" t="e">
        <f t="shared" ref="AA101:AA136" si="39">IF(Z101&gt;0,Z101,"")</f>
        <v>#VALUE!</v>
      </c>
      <c r="AB101" s="45">
        <v>0</v>
      </c>
      <c r="AC101" s="32">
        <f>IF(AND($C$5&lt;=B101, B101&lt;=$C$17), FV($C$22/12,12*D101,$C$21,$C$20,0)*-1,0)</f>
        <v>0</v>
      </c>
      <c r="AE101" s="5">
        <f t="shared" si="34"/>
        <v>0</v>
      </c>
      <c r="AF101" s="5">
        <f t="shared" si="35"/>
        <v>0</v>
      </c>
      <c r="AG101" s="5">
        <f t="shared" si="36"/>
        <v>0</v>
      </c>
      <c r="AH101" s="5">
        <f t="shared" si="24"/>
        <v>0</v>
      </c>
      <c r="AI101" s="5">
        <f t="shared" ref="AI101:AI136" si="40">AC101+AH101</f>
        <v>0</v>
      </c>
      <c r="AJ101" s="71" t="str">
        <f t="shared" ref="AJ101:AJ136" si="41">IF(AI101&gt;0,AI101,"")</f>
        <v/>
      </c>
      <c r="AK101" s="65">
        <v>0</v>
      </c>
      <c r="AL101" s="66"/>
    </row>
    <row r="102" spans="1:38" s="5" customFormat="1" x14ac:dyDescent="0.35">
      <c r="A102"/>
      <c r="B102" s="16">
        <v>66</v>
      </c>
      <c r="C102">
        <f t="shared" si="25"/>
        <v>66</v>
      </c>
      <c r="D102" s="17" t="str">
        <f>IF(AND($C$5&lt;=B102, B102&lt;=$C$17), B102-$C$5, "")</f>
        <v/>
      </c>
      <c r="E102" s="17" t="str">
        <f t="shared" si="26"/>
        <v/>
      </c>
      <c r="F102" s="26">
        <f t="shared" si="27"/>
        <v>-65</v>
      </c>
      <c r="G102" s="18">
        <f t="shared" ref="G102:G136" si="42">IF(B102&gt;=$C$17, B102-$C$17, "")</f>
        <v>66</v>
      </c>
      <c r="H102" s="11">
        <f t="shared" si="29"/>
        <v>0</v>
      </c>
      <c r="I102" s="10">
        <f t="shared" si="30"/>
        <v>0</v>
      </c>
      <c r="J102" s="11">
        <f>IF(B102&gt;=$C$5,($C$17-$C$5)-C102, "")</f>
        <v>-66</v>
      </c>
      <c r="K102" s="11">
        <f>IF(B102&gt;=$C$5,J102*$C$9*$C$11,"")</f>
        <v>0</v>
      </c>
      <c r="L102" s="11">
        <f t="shared" si="21"/>
        <v>0</v>
      </c>
      <c r="M102" s="11">
        <f>IF(B102&gt;=$C$5, (18-$C$16)-C102, "")</f>
        <v>-48</v>
      </c>
      <c r="N102" s="11">
        <f>IF(B102&gt;=$C$5,4*$C$15*$C$14,"")</f>
        <v>0</v>
      </c>
      <c r="O102" s="11">
        <f t="shared" si="31"/>
        <v>0</v>
      </c>
      <c r="P102" s="5">
        <f>IF(B102&gt;=$C$5,$C$13-C102,"")</f>
        <v>-65</v>
      </c>
      <c r="Q102" s="5">
        <f>IF(B102&gt;=$C$5,$C$12/$C$13*P102,"")</f>
        <v>0</v>
      </c>
      <c r="R102" s="5">
        <f t="shared" si="22"/>
        <v>0</v>
      </c>
      <c r="S102" s="43">
        <f t="shared" si="37"/>
        <v>0</v>
      </c>
      <c r="T102" s="5">
        <f>IF(AND($C$5&lt;=B102,B102&lt;= $C$17), FV($C$23/12,12*C102,$C$32,$C$20,0)*-1,0)</f>
        <v>0</v>
      </c>
      <c r="V102" s="5" t="e">
        <f t="shared" si="20"/>
        <v>#VALUE!</v>
      </c>
      <c r="W102" s="5" t="e">
        <f t="shared" si="38"/>
        <v>#VALUE!</v>
      </c>
      <c r="X102" s="5">
        <f>IF($B102&gt;$C$17,$C$28*((1+$C$25)^$G102),0)</f>
        <v>0</v>
      </c>
      <c r="Y102" s="5" t="e">
        <f t="shared" si="23"/>
        <v>#VALUE!</v>
      </c>
      <c r="Z102" s="5" t="e">
        <f t="shared" si="33"/>
        <v>#VALUE!</v>
      </c>
      <c r="AA102" s="70" t="e">
        <f t="shared" si="39"/>
        <v>#VALUE!</v>
      </c>
      <c r="AB102" s="45">
        <v>0</v>
      </c>
      <c r="AC102" s="32">
        <f>IF(AND($C$5&lt;=B102, B102&lt;=$C$17), FV($C$22/12,12*D102,$C$21,$C$20,0)*-1,0)</f>
        <v>0</v>
      </c>
      <c r="AE102" s="5">
        <f t="shared" si="34"/>
        <v>0</v>
      </c>
      <c r="AF102" s="5">
        <f t="shared" si="35"/>
        <v>0</v>
      </c>
      <c r="AG102" s="5">
        <f>IF($B102&gt;$C$17,$C$28*((1+$C$25)^$G102),0)</f>
        <v>0</v>
      </c>
      <c r="AH102" s="5">
        <f t="shared" si="24"/>
        <v>0</v>
      </c>
      <c r="AI102" s="5">
        <f t="shared" si="40"/>
        <v>0</v>
      </c>
      <c r="AJ102" s="71" t="str">
        <f t="shared" si="41"/>
        <v/>
      </c>
      <c r="AK102" s="65">
        <v>0</v>
      </c>
      <c r="AL102" s="66"/>
    </row>
    <row r="103" spans="1:38" s="5" customFormat="1" x14ac:dyDescent="0.35">
      <c r="A103"/>
      <c r="B103" s="16">
        <v>67</v>
      </c>
      <c r="C103">
        <f t="shared" si="25"/>
        <v>67</v>
      </c>
      <c r="D103" s="17" t="str">
        <f>IF(AND($C$5&lt;=B103, B103&lt;=$C$17), B103-$C$5, "")</f>
        <v/>
      </c>
      <c r="E103" s="17" t="str">
        <f t="shared" si="26"/>
        <v/>
      </c>
      <c r="F103" s="26">
        <f t="shared" si="27"/>
        <v>-66</v>
      </c>
      <c r="G103" s="18">
        <f t="shared" si="42"/>
        <v>67</v>
      </c>
      <c r="H103" s="11">
        <f t="shared" si="29"/>
        <v>0</v>
      </c>
      <c r="I103" s="10">
        <f t="shared" si="30"/>
        <v>0</v>
      </c>
      <c r="J103" s="11">
        <f>IF(B103&gt;=$C$5,($C$17-$C$5)-C103, "")</f>
        <v>-67</v>
      </c>
      <c r="K103" s="11">
        <f>IF(B103&gt;=$C$5,J103*$C$9*$C$11,"")</f>
        <v>0</v>
      </c>
      <c r="L103" s="11">
        <f t="shared" si="21"/>
        <v>0</v>
      </c>
      <c r="M103" s="11">
        <f>IF(B103&gt;=$C$5, (18-$C$16)-C103, "")</f>
        <v>-49</v>
      </c>
      <c r="N103" s="11">
        <f>IF(B103&gt;=$C$5,4*$C$15*$C$14,"")</f>
        <v>0</v>
      </c>
      <c r="O103" s="11">
        <f t="shared" si="31"/>
        <v>0</v>
      </c>
      <c r="P103" s="5">
        <f>IF(B103&gt;=$C$5,$C$13-C103,"")</f>
        <v>-66</v>
      </c>
      <c r="Q103" s="5">
        <f>IF(B103&gt;=$C$5,$C$12/$C$13*P103,"")</f>
        <v>0</v>
      </c>
      <c r="R103" s="5">
        <f t="shared" si="22"/>
        <v>0</v>
      </c>
      <c r="S103" s="43">
        <f t="shared" si="37"/>
        <v>0</v>
      </c>
      <c r="T103" s="5">
        <f>IF(AND($C$5&lt;=B103,B103&lt;= $C$17), FV($C$23/12,12*C103,$C$32,$C$20,0)*-1,0)</f>
        <v>0</v>
      </c>
      <c r="V103" s="5" t="e">
        <f t="shared" si="20"/>
        <v>#VALUE!</v>
      </c>
      <c r="W103" s="5" t="e">
        <f>Y102+V103</f>
        <v>#VALUE!</v>
      </c>
      <c r="X103" s="5">
        <f t="shared" ref="X103:X136" si="43">IF($B103&gt;$C$17,$C$28*((1+$C$25)^$G103),0)</f>
        <v>0</v>
      </c>
      <c r="Y103" s="5" t="e">
        <f t="shared" si="23"/>
        <v>#VALUE!</v>
      </c>
      <c r="Z103" s="5" t="e">
        <f t="shared" si="33"/>
        <v>#VALUE!</v>
      </c>
      <c r="AA103" s="70" t="e">
        <f t="shared" si="39"/>
        <v>#VALUE!</v>
      </c>
      <c r="AB103" s="45">
        <v>0</v>
      </c>
      <c r="AC103" s="32">
        <f>IF(AND($C$5&lt;=B103, B103&lt;=$C$17), FV($C$22/12,12*D103,$C$21,$C$20,0)*-1,0)</f>
        <v>0</v>
      </c>
      <c r="AE103" s="5">
        <f>AH102*$C$22</f>
        <v>0</v>
      </c>
      <c r="AF103" s="5">
        <f>AH102+AE103</f>
        <v>0</v>
      </c>
      <c r="AG103" s="5">
        <f t="shared" ref="AG103:AG136" si="44">IF($B103&gt;$C$17,$C$28*((1+$C$25)^$G103),0)</f>
        <v>0</v>
      </c>
      <c r="AH103" s="5">
        <f t="shared" si="24"/>
        <v>0</v>
      </c>
      <c r="AI103" s="5">
        <f t="shared" si="40"/>
        <v>0</v>
      </c>
      <c r="AJ103" s="71" t="str">
        <f t="shared" si="41"/>
        <v/>
      </c>
      <c r="AK103" s="65">
        <v>0</v>
      </c>
      <c r="AL103" s="66"/>
    </row>
    <row r="104" spans="1:38" s="5" customFormat="1" x14ac:dyDescent="0.35">
      <c r="A104"/>
      <c r="B104" s="16">
        <v>68</v>
      </c>
      <c r="C104">
        <f t="shared" si="25"/>
        <v>68</v>
      </c>
      <c r="D104" s="17" t="str">
        <f>IF(AND($C$5&lt;=B104, B104&lt;=$C$17), B104-$C$5, "")</f>
        <v/>
      </c>
      <c r="E104" s="17" t="str">
        <f t="shared" si="26"/>
        <v/>
      </c>
      <c r="F104" s="26">
        <f t="shared" si="27"/>
        <v>-67</v>
      </c>
      <c r="G104" s="18">
        <f t="shared" si="42"/>
        <v>68</v>
      </c>
      <c r="H104" s="11">
        <f t="shared" si="29"/>
        <v>0</v>
      </c>
      <c r="I104" s="10">
        <f t="shared" si="30"/>
        <v>0</v>
      </c>
      <c r="J104" s="11">
        <f>IF(B104&gt;=$C$5,($C$17-$C$5)-C104, "")</f>
        <v>-68</v>
      </c>
      <c r="K104" s="11">
        <f>IF(B104&gt;=$C$5,J104*$C$9*$C$11,"")</f>
        <v>0</v>
      </c>
      <c r="L104" s="11">
        <f t="shared" si="21"/>
        <v>0</v>
      </c>
      <c r="M104" s="11">
        <f>IF(B104&gt;=$C$5, (18-$C$16)-C104, "")</f>
        <v>-50</v>
      </c>
      <c r="N104" s="11">
        <f>IF(B104&gt;=$C$5,4*$C$15*$C$14,"")</f>
        <v>0</v>
      </c>
      <c r="O104" s="11">
        <f t="shared" si="31"/>
        <v>0</v>
      </c>
      <c r="P104" s="5">
        <f>IF(B104&gt;=$C$5,$C$13-C104,"")</f>
        <v>-67</v>
      </c>
      <c r="Q104" s="5">
        <f>IF(B104&gt;=$C$5,$C$12/$C$13*P104,"")</f>
        <v>0</v>
      </c>
      <c r="R104" s="5">
        <f t="shared" si="22"/>
        <v>0</v>
      </c>
      <c r="S104" s="43">
        <f t="shared" si="37"/>
        <v>0</v>
      </c>
      <c r="T104" s="5">
        <f>IF(AND($C$5&lt;=B104,B104&lt;= $C$17), FV($C$23/12,12*C104,$C$32,$C$20,0)*-1,0)</f>
        <v>0</v>
      </c>
      <c r="V104" s="5" t="e">
        <f t="shared" si="20"/>
        <v>#VALUE!</v>
      </c>
      <c r="W104" s="5" t="e">
        <f t="shared" ref="W104:W136" si="45">Y103+V104</f>
        <v>#VALUE!</v>
      </c>
      <c r="X104" s="5">
        <f t="shared" si="43"/>
        <v>0</v>
      </c>
      <c r="Y104" s="5" t="e">
        <f t="shared" si="23"/>
        <v>#VALUE!</v>
      </c>
      <c r="Z104" s="5" t="e">
        <f t="shared" si="33"/>
        <v>#VALUE!</v>
      </c>
      <c r="AA104" s="70" t="e">
        <f t="shared" si="39"/>
        <v>#VALUE!</v>
      </c>
      <c r="AB104" s="45">
        <v>0</v>
      </c>
      <c r="AC104" s="32">
        <f>IF(AND($C$5&lt;=B104, B104&lt;=$C$17), FV($C$22/12,12*D104,$C$21,$C$20,0)*-1,0)</f>
        <v>0</v>
      </c>
      <c r="AE104" s="5">
        <f t="shared" ref="AE104:AE136" si="46">AH103*$C$22</f>
        <v>0</v>
      </c>
      <c r="AF104" s="5">
        <f t="shared" ref="AF104:AF136" si="47">AH103+AE104</f>
        <v>0</v>
      </c>
      <c r="AG104" s="5">
        <f t="shared" si="44"/>
        <v>0</v>
      </c>
      <c r="AH104" s="5">
        <f t="shared" si="24"/>
        <v>0</v>
      </c>
      <c r="AI104" s="5">
        <f t="shared" si="40"/>
        <v>0</v>
      </c>
      <c r="AJ104" s="71" t="str">
        <f t="shared" si="41"/>
        <v/>
      </c>
      <c r="AK104" s="65">
        <v>0</v>
      </c>
      <c r="AL104" s="66"/>
    </row>
    <row r="105" spans="1:38" s="5" customFormat="1" x14ac:dyDescent="0.35">
      <c r="A105"/>
      <c r="B105" s="16">
        <v>69</v>
      </c>
      <c r="C105">
        <f t="shared" si="25"/>
        <v>69</v>
      </c>
      <c r="D105" s="17" t="str">
        <f>IF(AND($C$5&lt;=B105, B105&lt;=$C$17), B105-$C$5, "")</f>
        <v/>
      </c>
      <c r="E105" s="17" t="str">
        <f t="shared" si="26"/>
        <v/>
      </c>
      <c r="F105" s="26">
        <f t="shared" si="27"/>
        <v>-68</v>
      </c>
      <c r="G105" s="18">
        <f t="shared" si="42"/>
        <v>69</v>
      </c>
      <c r="H105" s="11">
        <f t="shared" si="29"/>
        <v>0</v>
      </c>
      <c r="I105" s="10">
        <f t="shared" si="30"/>
        <v>0</v>
      </c>
      <c r="J105" s="11">
        <f>IF(B105&gt;=$C$5,($C$17-$C$5)-C105, "")</f>
        <v>-69</v>
      </c>
      <c r="K105" s="11">
        <f>IF(B105&gt;=$C$5,J105*$C$9*$C$11,"")</f>
        <v>0</v>
      </c>
      <c r="L105" s="11">
        <f t="shared" si="21"/>
        <v>0</v>
      </c>
      <c r="M105" s="11">
        <f>IF(B105&gt;=$C$5, (18-$C$16)-C105, "")</f>
        <v>-51</v>
      </c>
      <c r="N105" s="11">
        <f>IF(B105&gt;=$C$5,4*$C$15*$C$14,"")</f>
        <v>0</v>
      </c>
      <c r="O105" s="11">
        <f t="shared" si="31"/>
        <v>0</v>
      </c>
      <c r="P105" s="5">
        <f>IF(B105&gt;=$C$5,$C$13-C105,"")</f>
        <v>-68</v>
      </c>
      <c r="Q105" s="5">
        <f>IF(B105&gt;=$C$5,$C$12/$C$13*P105,"")</f>
        <v>0</v>
      </c>
      <c r="R105" s="5">
        <f t="shared" si="22"/>
        <v>0</v>
      </c>
      <c r="S105" s="43">
        <f t="shared" si="37"/>
        <v>0</v>
      </c>
      <c r="T105" s="5">
        <f>IF(AND($C$5&lt;=B105,B105&lt;= $C$17), FV($C$23/12,12*C105,$C$32,$C$20,0)*-1,0)</f>
        <v>0</v>
      </c>
      <c r="V105" s="5" t="e">
        <f t="shared" si="20"/>
        <v>#VALUE!</v>
      </c>
      <c r="W105" s="5" t="e">
        <f t="shared" si="45"/>
        <v>#VALUE!</v>
      </c>
      <c r="X105" s="5">
        <f t="shared" si="43"/>
        <v>0</v>
      </c>
      <c r="Y105" s="5" t="e">
        <f t="shared" si="23"/>
        <v>#VALUE!</v>
      </c>
      <c r="Z105" s="5" t="e">
        <f t="shared" si="33"/>
        <v>#VALUE!</v>
      </c>
      <c r="AA105" s="70" t="e">
        <f t="shared" si="39"/>
        <v>#VALUE!</v>
      </c>
      <c r="AB105" s="45">
        <v>0</v>
      </c>
      <c r="AC105" s="32">
        <f>IF(AND($C$5&lt;=B105, B105&lt;=$C$17), FV($C$22/12,12*D105,$C$21,$C$20,0)*-1,0)</f>
        <v>0</v>
      </c>
      <c r="AE105" s="5">
        <f t="shared" si="46"/>
        <v>0</v>
      </c>
      <c r="AF105" s="5">
        <f t="shared" si="47"/>
        <v>0</v>
      </c>
      <c r="AG105" s="5">
        <f t="shared" si="44"/>
        <v>0</v>
      </c>
      <c r="AH105" s="5">
        <f t="shared" si="24"/>
        <v>0</v>
      </c>
      <c r="AI105" s="5">
        <f t="shared" si="40"/>
        <v>0</v>
      </c>
      <c r="AJ105" s="71" t="str">
        <f t="shared" si="41"/>
        <v/>
      </c>
      <c r="AK105" s="65">
        <v>0</v>
      </c>
      <c r="AL105" s="66"/>
    </row>
    <row r="106" spans="1:38" s="5" customFormat="1" x14ac:dyDescent="0.35">
      <c r="A106"/>
      <c r="B106" s="16">
        <v>70</v>
      </c>
      <c r="C106">
        <f t="shared" si="25"/>
        <v>70</v>
      </c>
      <c r="D106" s="17" t="str">
        <f>IF(AND($C$5&lt;=B106, B106&lt;=$C$17), B106-$C$5, "")</f>
        <v/>
      </c>
      <c r="E106" s="17" t="str">
        <f t="shared" si="26"/>
        <v/>
      </c>
      <c r="F106" s="26">
        <f t="shared" si="27"/>
        <v>-69</v>
      </c>
      <c r="G106" s="18">
        <f t="shared" si="42"/>
        <v>70</v>
      </c>
      <c r="H106" s="11">
        <f t="shared" si="29"/>
        <v>0</v>
      </c>
      <c r="I106" s="10">
        <f t="shared" si="30"/>
        <v>0</v>
      </c>
      <c r="J106" s="11">
        <f>IF(B106&gt;=$C$5,($C$17-$C$5)-C106, "")</f>
        <v>-70</v>
      </c>
      <c r="K106" s="11">
        <f>IF(B106&gt;=$C$5,J106*$C$9*$C$11,"")</f>
        <v>0</v>
      </c>
      <c r="L106" s="11">
        <f t="shared" si="21"/>
        <v>0</v>
      </c>
      <c r="M106" s="11">
        <f>IF(B106&gt;=$C$5, (18-$C$16)-C106, "")</f>
        <v>-52</v>
      </c>
      <c r="N106" s="11">
        <f>IF(B106&gt;=$C$5,4*$C$15*$C$14,"")</f>
        <v>0</v>
      </c>
      <c r="O106" s="11">
        <f t="shared" si="31"/>
        <v>0</v>
      </c>
      <c r="P106" s="5">
        <f>IF(B106&gt;=$C$5,$C$13-C106,"")</f>
        <v>-69</v>
      </c>
      <c r="Q106" s="5">
        <f>IF(B106&gt;=$C$5,$C$12/$C$13*P106,"")</f>
        <v>0</v>
      </c>
      <c r="R106" s="5">
        <f t="shared" si="22"/>
        <v>0</v>
      </c>
      <c r="S106" s="43">
        <f t="shared" si="37"/>
        <v>0</v>
      </c>
      <c r="T106" s="5">
        <f>IF(AND($C$5&lt;=B106,B106&lt;= $C$17), FV($C$23/12,12*C106,$C$32,$C$20,0)*-1,0)</f>
        <v>0</v>
      </c>
      <c r="V106" s="5" t="e">
        <f t="shared" si="20"/>
        <v>#VALUE!</v>
      </c>
      <c r="W106" s="5" t="e">
        <f t="shared" si="45"/>
        <v>#VALUE!</v>
      </c>
      <c r="X106" s="5">
        <f t="shared" si="43"/>
        <v>0</v>
      </c>
      <c r="Y106" s="5" t="e">
        <f t="shared" si="23"/>
        <v>#VALUE!</v>
      </c>
      <c r="Z106" s="5" t="e">
        <f t="shared" si="33"/>
        <v>#VALUE!</v>
      </c>
      <c r="AA106" s="70" t="e">
        <f t="shared" si="39"/>
        <v>#VALUE!</v>
      </c>
      <c r="AB106" s="45">
        <v>0</v>
      </c>
      <c r="AC106" s="32">
        <f>IF(AND($C$5&lt;=B106, B106&lt;=$C$17), FV($C$22/12,12*D106,$C$21,$C$20,0)*-1,0)</f>
        <v>0</v>
      </c>
      <c r="AE106" s="5">
        <f t="shared" si="46"/>
        <v>0</v>
      </c>
      <c r="AF106" s="5">
        <f t="shared" si="47"/>
        <v>0</v>
      </c>
      <c r="AG106" s="5">
        <f t="shared" si="44"/>
        <v>0</v>
      </c>
      <c r="AH106" s="5">
        <f t="shared" si="24"/>
        <v>0</v>
      </c>
      <c r="AI106" s="5">
        <f t="shared" si="40"/>
        <v>0</v>
      </c>
      <c r="AJ106" s="71" t="str">
        <f t="shared" si="41"/>
        <v/>
      </c>
      <c r="AK106" s="65">
        <v>0</v>
      </c>
      <c r="AL106" s="66"/>
    </row>
    <row r="107" spans="1:38" s="5" customFormat="1" x14ac:dyDescent="0.35">
      <c r="A107"/>
      <c r="B107" s="16">
        <v>71</v>
      </c>
      <c r="C107">
        <f t="shared" si="25"/>
        <v>71</v>
      </c>
      <c r="D107" s="17" t="str">
        <f>IF(AND($C$5&lt;=B107, B107&lt;=$C$17), B107-$C$5, "")</f>
        <v/>
      </c>
      <c r="E107" s="17" t="str">
        <f t="shared" si="26"/>
        <v/>
      </c>
      <c r="F107" s="26">
        <f t="shared" si="27"/>
        <v>-70</v>
      </c>
      <c r="G107" s="18">
        <f t="shared" si="42"/>
        <v>71</v>
      </c>
      <c r="H107" s="11">
        <f t="shared" si="29"/>
        <v>0</v>
      </c>
      <c r="I107" s="10">
        <f t="shared" si="30"/>
        <v>0</v>
      </c>
      <c r="J107" s="11">
        <f>IF(B107&gt;=$C$5,($C$17-$C$5)-C107, "")</f>
        <v>-71</v>
      </c>
      <c r="K107" s="11">
        <f>IF(B107&gt;=$C$5,J107*$C$9*$C$11,"")</f>
        <v>0</v>
      </c>
      <c r="L107" s="11">
        <f t="shared" si="21"/>
        <v>0</v>
      </c>
      <c r="M107" s="11">
        <f>IF(B107&gt;=$C$5, (18-$C$16)-C107, "")</f>
        <v>-53</v>
      </c>
      <c r="N107" s="11">
        <f>IF(B107&gt;=$C$5,4*$C$15*$C$14,"")</f>
        <v>0</v>
      </c>
      <c r="O107" s="11">
        <f t="shared" si="31"/>
        <v>0</v>
      </c>
      <c r="P107" s="5">
        <f>IF(B107&gt;=$C$5,$C$13-C107,"")</f>
        <v>-70</v>
      </c>
      <c r="Q107" s="5">
        <f>IF(B107&gt;=$C$5,$C$12/$C$13*P107,"")</f>
        <v>0</v>
      </c>
      <c r="R107" s="5">
        <f t="shared" si="22"/>
        <v>0</v>
      </c>
      <c r="S107" s="43">
        <f t="shared" si="37"/>
        <v>0</v>
      </c>
      <c r="T107" s="5">
        <f>IF(AND($C$5&lt;=B107,B107&lt;= $C$17), FV($C$23/12,12*C107,$C$32,$C$20,0)*-1,0)</f>
        <v>0</v>
      </c>
      <c r="V107" s="5" t="e">
        <f t="shared" ref="V107:V136" si="48">Y106*$C$24</f>
        <v>#VALUE!</v>
      </c>
      <c r="W107" s="5" t="e">
        <f t="shared" si="45"/>
        <v>#VALUE!</v>
      </c>
      <c r="X107" s="5">
        <f t="shared" si="43"/>
        <v>0</v>
      </c>
      <c r="Y107" s="5" t="e">
        <f t="shared" si="23"/>
        <v>#VALUE!</v>
      </c>
      <c r="Z107" s="5" t="e">
        <f t="shared" si="33"/>
        <v>#VALUE!</v>
      </c>
      <c r="AA107" s="70" t="e">
        <f t="shared" si="39"/>
        <v>#VALUE!</v>
      </c>
      <c r="AB107" s="45">
        <v>0</v>
      </c>
      <c r="AC107" s="32">
        <f>IF(AND($C$5&lt;=B107, B107&lt;=$C$17), FV($C$22/12,12*D107,$C$21,$C$20,0)*-1,0)</f>
        <v>0</v>
      </c>
      <c r="AE107" s="5">
        <f t="shared" si="46"/>
        <v>0</v>
      </c>
      <c r="AF107" s="5">
        <f t="shared" si="47"/>
        <v>0</v>
      </c>
      <c r="AG107" s="5">
        <f t="shared" si="44"/>
        <v>0</v>
      </c>
      <c r="AH107" s="5">
        <f t="shared" si="24"/>
        <v>0</v>
      </c>
      <c r="AI107" s="5">
        <f t="shared" si="40"/>
        <v>0</v>
      </c>
      <c r="AJ107" s="71" t="str">
        <f t="shared" si="41"/>
        <v/>
      </c>
      <c r="AK107" s="65">
        <v>0</v>
      </c>
      <c r="AL107" s="66"/>
    </row>
    <row r="108" spans="1:38" s="5" customFormat="1" x14ac:dyDescent="0.35">
      <c r="A108"/>
      <c r="B108" s="16">
        <v>72</v>
      </c>
      <c r="C108">
        <f t="shared" si="25"/>
        <v>72</v>
      </c>
      <c r="D108" s="17" t="str">
        <f>IF(AND($C$5&lt;=B108, B108&lt;=$C$17), B108-$C$5, "")</f>
        <v/>
      </c>
      <c r="E108" s="17" t="str">
        <f t="shared" si="26"/>
        <v/>
      </c>
      <c r="F108" s="26">
        <f t="shared" si="27"/>
        <v>-71</v>
      </c>
      <c r="G108" s="18">
        <f t="shared" si="42"/>
        <v>72</v>
      </c>
      <c r="H108" s="11">
        <f t="shared" si="29"/>
        <v>0</v>
      </c>
      <c r="I108" s="10">
        <f t="shared" si="30"/>
        <v>0</v>
      </c>
      <c r="J108" s="11">
        <f>IF(B108&gt;=$C$5,($C$17-$C$5)-C108, "")</f>
        <v>-72</v>
      </c>
      <c r="K108" s="11">
        <f>IF(B108&gt;=$C$5,J108*$C$9*$C$11,"")</f>
        <v>0</v>
      </c>
      <c r="L108" s="11">
        <f t="shared" si="21"/>
        <v>0</v>
      </c>
      <c r="M108" s="11">
        <f>IF(B108&gt;=$C$5, (18-$C$16)-C108, "")</f>
        <v>-54</v>
      </c>
      <c r="N108" s="11">
        <f>IF(B108&gt;=$C$5,4*$C$15*$C$14,"")</f>
        <v>0</v>
      </c>
      <c r="O108" s="11">
        <f t="shared" si="31"/>
        <v>0</v>
      </c>
      <c r="P108" s="5">
        <f>IF(B108&gt;=$C$5,$C$13-C108,"")</f>
        <v>-71</v>
      </c>
      <c r="Q108" s="5">
        <f>IF(B108&gt;=$C$5,$C$12/$C$13*P108,"")</f>
        <v>0</v>
      </c>
      <c r="R108" s="5">
        <f t="shared" si="22"/>
        <v>0</v>
      </c>
      <c r="S108" s="43">
        <f t="shared" si="37"/>
        <v>0</v>
      </c>
      <c r="T108" s="5">
        <f>IF(AND($C$5&lt;=B108,B108&lt;= $C$17), FV($C$23/12,12*C108,$C$32,$C$20,0)*-1,0)</f>
        <v>0</v>
      </c>
      <c r="V108" s="5" t="e">
        <f t="shared" si="48"/>
        <v>#VALUE!</v>
      </c>
      <c r="W108" s="5" t="e">
        <f t="shared" si="45"/>
        <v>#VALUE!</v>
      </c>
      <c r="X108" s="5">
        <f t="shared" si="43"/>
        <v>0</v>
      </c>
      <c r="Y108" s="5" t="e">
        <f t="shared" si="23"/>
        <v>#VALUE!</v>
      </c>
      <c r="Z108" s="5" t="e">
        <f t="shared" si="33"/>
        <v>#VALUE!</v>
      </c>
      <c r="AA108" s="70" t="e">
        <f t="shared" si="39"/>
        <v>#VALUE!</v>
      </c>
      <c r="AB108" s="45">
        <v>0</v>
      </c>
      <c r="AC108" s="32">
        <f>IF(AND($C$5&lt;=B108, B108&lt;=$C$17), FV($C$22/12,12*D108,$C$21,$C$20,0)*-1,0)</f>
        <v>0</v>
      </c>
      <c r="AE108" s="5">
        <f t="shared" si="46"/>
        <v>0</v>
      </c>
      <c r="AF108" s="5">
        <f t="shared" si="47"/>
        <v>0</v>
      </c>
      <c r="AG108" s="5">
        <f t="shared" si="44"/>
        <v>0</v>
      </c>
      <c r="AH108" s="5">
        <f t="shared" si="24"/>
        <v>0</v>
      </c>
      <c r="AI108" s="5">
        <f t="shared" si="40"/>
        <v>0</v>
      </c>
      <c r="AJ108" s="71" t="str">
        <f t="shared" si="41"/>
        <v/>
      </c>
      <c r="AK108" s="65">
        <v>0</v>
      </c>
      <c r="AL108" s="66"/>
    </row>
    <row r="109" spans="1:38" s="5" customFormat="1" x14ac:dyDescent="0.35">
      <c r="A109"/>
      <c r="B109" s="16">
        <v>73</v>
      </c>
      <c r="C109">
        <f t="shared" si="25"/>
        <v>73</v>
      </c>
      <c r="D109" s="17" t="str">
        <f>IF(AND($C$5&lt;=B109, B109&lt;=$C$17), B109-$C$5, "")</f>
        <v/>
      </c>
      <c r="E109" s="17" t="str">
        <f t="shared" si="26"/>
        <v/>
      </c>
      <c r="F109" s="26">
        <f t="shared" si="27"/>
        <v>-72</v>
      </c>
      <c r="G109" s="18">
        <f t="shared" si="42"/>
        <v>73</v>
      </c>
      <c r="H109" s="11">
        <f t="shared" si="29"/>
        <v>0</v>
      </c>
      <c r="I109" s="10">
        <f t="shared" si="30"/>
        <v>0</v>
      </c>
      <c r="J109" s="11">
        <f>IF(B109&gt;=$C$5,($C$17-$C$5)-C109, "")</f>
        <v>-73</v>
      </c>
      <c r="K109" s="11">
        <f>IF(B109&gt;=$C$5,J109*$C$9*$C$11,"")</f>
        <v>0</v>
      </c>
      <c r="L109" s="11">
        <f t="shared" si="21"/>
        <v>0</v>
      </c>
      <c r="M109" s="11">
        <f>IF(B109&gt;=$C$5, (18-$C$16)-C109, "")</f>
        <v>-55</v>
      </c>
      <c r="N109" s="11">
        <f>IF(B109&gt;=$C$5,4*$C$15*$C$14,"")</f>
        <v>0</v>
      </c>
      <c r="O109" s="11">
        <f t="shared" si="31"/>
        <v>0</v>
      </c>
      <c r="P109" s="5">
        <f>IF(B109&gt;=$C$5,$C$13-C109,"")</f>
        <v>-72</v>
      </c>
      <c r="Q109" s="5">
        <f>IF(B109&gt;=$C$5,$C$12/$C$13*P109,"")</f>
        <v>0</v>
      </c>
      <c r="R109" s="5">
        <f t="shared" si="22"/>
        <v>0</v>
      </c>
      <c r="S109" s="43">
        <f t="shared" si="37"/>
        <v>0</v>
      </c>
      <c r="T109" s="5">
        <f>IF(AND($C$5&lt;=B109,B109&lt;= $C$17), FV($C$23/12,12*C109,$C$32,$C$20,0)*-1,0)</f>
        <v>0</v>
      </c>
      <c r="V109" s="5" t="e">
        <f t="shared" si="48"/>
        <v>#VALUE!</v>
      </c>
      <c r="W109" s="5" t="e">
        <f t="shared" si="45"/>
        <v>#VALUE!</v>
      </c>
      <c r="X109" s="5">
        <f t="shared" si="43"/>
        <v>0</v>
      </c>
      <c r="Y109" s="5" t="e">
        <f t="shared" si="23"/>
        <v>#VALUE!</v>
      </c>
      <c r="Z109" s="5" t="e">
        <f t="shared" si="33"/>
        <v>#VALUE!</v>
      </c>
      <c r="AA109" s="70" t="e">
        <f t="shared" si="39"/>
        <v>#VALUE!</v>
      </c>
      <c r="AB109" s="45">
        <v>0</v>
      </c>
      <c r="AC109" s="32">
        <f>IF(AND($C$5&lt;=B109, B109&lt;=$C$17), FV($C$22/12,12*D109,$C$21,$C$20,0)*-1,0)</f>
        <v>0</v>
      </c>
      <c r="AE109" s="5">
        <f t="shared" si="46"/>
        <v>0</v>
      </c>
      <c r="AF109" s="5">
        <f t="shared" si="47"/>
        <v>0</v>
      </c>
      <c r="AG109" s="5">
        <f t="shared" si="44"/>
        <v>0</v>
      </c>
      <c r="AH109" s="5">
        <f t="shared" si="24"/>
        <v>0</v>
      </c>
      <c r="AI109" s="5">
        <f t="shared" si="40"/>
        <v>0</v>
      </c>
      <c r="AJ109" s="71" t="str">
        <f t="shared" si="41"/>
        <v/>
      </c>
      <c r="AK109" s="65">
        <v>0</v>
      </c>
      <c r="AL109" s="66"/>
    </row>
    <row r="110" spans="1:38" s="5" customFormat="1" x14ac:dyDescent="0.35">
      <c r="A110"/>
      <c r="B110" s="16">
        <v>74</v>
      </c>
      <c r="C110">
        <f t="shared" si="25"/>
        <v>74</v>
      </c>
      <c r="D110" s="17" t="str">
        <f>IF(AND($C$5&lt;=B110, B110&lt;=$C$17), B110-$C$5, "")</f>
        <v/>
      </c>
      <c r="E110" s="17" t="str">
        <f t="shared" si="26"/>
        <v/>
      </c>
      <c r="F110" s="26">
        <f t="shared" si="27"/>
        <v>-73</v>
      </c>
      <c r="G110" s="18">
        <f t="shared" si="42"/>
        <v>74</v>
      </c>
      <c r="H110" s="11">
        <f t="shared" si="29"/>
        <v>0</v>
      </c>
      <c r="I110" s="10">
        <f t="shared" si="30"/>
        <v>0</v>
      </c>
      <c r="J110" s="11">
        <f>IF(B110&gt;=$C$5,($C$17-$C$5)-C110, "")</f>
        <v>-74</v>
      </c>
      <c r="K110" s="11">
        <f>IF(B110&gt;=$C$5,J110*$C$9*$C$11,"")</f>
        <v>0</v>
      </c>
      <c r="L110" s="11">
        <f t="shared" si="21"/>
        <v>0</v>
      </c>
      <c r="M110" s="11">
        <f>IF(B110&gt;=$C$5, (18-$C$16)-C110, "")</f>
        <v>-56</v>
      </c>
      <c r="N110" s="11">
        <f>IF(B110&gt;=$C$5,4*$C$15*$C$14,"")</f>
        <v>0</v>
      </c>
      <c r="O110" s="11">
        <f t="shared" si="31"/>
        <v>0</v>
      </c>
      <c r="P110" s="5">
        <f>IF(B110&gt;=$C$5,$C$13-C110,"")</f>
        <v>-73</v>
      </c>
      <c r="Q110" s="5">
        <f>IF(B110&gt;=$C$5,$C$12/$C$13*P110,"")</f>
        <v>0</v>
      </c>
      <c r="R110" s="5">
        <f t="shared" si="22"/>
        <v>0</v>
      </c>
      <c r="S110" s="43">
        <f t="shared" si="37"/>
        <v>0</v>
      </c>
      <c r="T110" s="5">
        <f>IF(AND($C$5&lt;=B110,B110&lt;= $C$17), FV($C$23/12,12*C110,$C$32,$C$20,0)*-1,0)</f>
        <v>0</v>
      </c>
      <c r="V110" s="5" t="e">
        <f t="shared" si="48"/>
        <v>#VALUE!</v>
      </c>
      <c r="W110" s="5" t="e">
        <f t="shared" si="45"/>
        <v>#VALUE!</v>
      </c>
      <c r="X110" s="5">
        <f t="shared" si="43"/>
        <v>0</v>
      </c>
      <c r="Y110" s="5" t="e">
        <f t="shared" si="23"/>
        <v>#VALUE!</v>
      </c>
      <c r="Z110" s="5" t="e">
        <f t="shared" si="33"/>
        <v>#VALUE!</v>
      </c>
      <c r="AA110" s="70" t="e">
        <f t="shared" si="39"/>
        <v>#VALUE!</v>
      </c>
      <c r="AB110" s="45">
        <v>0</v>
      </c>
      <c r="AC110" s="32">
        <f>IF(AND($C$5&lt;=B110, B110&lt;=$C$17), FV($C$22/12,12*D110,$C$21,$C$20,0)*-1,0)</f>
        <v>0</v>
      </c>
      <c r="AE110" s="5">
        <f t="shared" si="46"/>
        <v>0</v>
      </c>
      <c r="AF110" s="5">
        <f t="shared" si="47"/>
        <v>0</v>
      </c>
      <c r="AG110" s="5">
        <f t="shared" si="44"/>
        <v>0</v>
      </c>
      <c r="AH110" s="5">
        <f t="shared" si="24"/>
        <v>0</v>
      </c>
      <c r="AI110" s="5">
        <f t="shared" si="40"/>
        <v>0</v>
      </c>
      <c r="AJ110" s="71" t="str">
        <f t="shared" si="41"/>
        <v/>
      </c>
      <c r="AK110" s="65">
        <v>0</v>
      </c>
      <c r="AL110" s="66"/>
    </row>
    <row r="111" spans="1:38" s="5" customFormat="1" x14ac:dyDescent="0.35">
      <c r="A111"/>
      <c r="B111" s="16">
        <v>75</v>
      </c>
      <c r="C111">
        <f t="shared" si="25"/>
        <v>75</v>
      </c>
      <c r="D111" s="17" t="str">
        <f>IF(AND($C$5&lt;=B111, B111&lt;=$C$17), B111-$C$5, "")</f>
        <v/>
      </c>
      <c r="E111" s="17" t="str">
        <f t="shared" si="26"/>
        <v/>
      </c>
      <c r="F111" s="26">
        <f t="shared" si="27"/>
        <v>-74</v>
      </c>
      <c r="G111" s="18">
        <f t="shared" si="42"/>
        <v>75</v>
      </c>
      <c r="H111" s="11">
        <f t="shared" si="29"/>
        <v>0</v>
      </c>
      <c r="I111" s="10">
        <f t="shared" si="30"/>
        <v>0</v>
      </c>
      <c r="J111" s="11">
        <f>IF(B111&gt;=$C$5,($C$17-$C$5)-C111, "")</f>
        <v>-75</v>
      </c>
      <c r="K111" s="11">
        <f>IF(B111&gt;=$C$5,J111*$C$9*$C$11,"")</f>
        <v>0</v>
      </c>
      <c r="L111" s="11">
        <f t="shared" si="21"/>
        <v>0</v>
      </c>
      <c r="M111" s="11">
        <f>IF(B111&gt;=$C$5, (18-$C$16)-C111, "")</f>
        <v>-57</v>
      </c>
      <c r="N111" s="11">
        <f>IF(B111&gt;=$C$5,4*$C$15*$C$14,"")</f>
        <v>0</v>
      </c>
      <c r="O111" s="11">
        <f t="shared" si="31"/>
        <v>0</v>
      </c>
      <c r="P111" s="5">
        <f>IF(B111&gt;=$C$5,$C$13-C111,"")</f>
        <v>-74</v>
      </c>
      <c r="Q111" s="5">
        <f>IF(B111&gt;=$C$5,$C$12/$C$13*P111,"")</f>
        <v>0</v>
      </c>
      <c r="R111" s="5">
        <f t="shared" si="22"/>
        <v>0</v>
      </c>
      <c r="S111" s="43">
        <f t="shared" si="37"/>
        <v>0</v>
      </c>
      <c r="T111" s="5">
        <f>IF(AND($C$5&lt;=B111,B111&lt;= $C$17), FV($C$23/12,12*C111,$C$32,$C$20,0)*-1,0)</f>
        <v>0</v>
      </c>
      <c r="V111" s="5" t="e">
        <f t="shared" si="48"/>
        <v>#VALUE!</v>
      </c>
      <c r="W111" s="5" t="e">
        <f t="shared" si="45"/>
        <v>#VALUE!</v>
      </c>
      <c r="X111" s="5">
        <f t="shared" si="43"/>
        <v>0</v>
      </c>
      <c r="Y111" s="5" t="e">
        <f t="shared" si="23"/>
        <v>#VALUE!</v>
      </c>
      <c r="Z111" s="5" t="e">
        <f t="shared" si="33"/>
        <v>#VALUE!</v>
      </c>
      <c r="AA111" s="70" t="e">
        <f t="shared" si="39"/>
        <v>#VALUE!</v>
      </c>
      <c r="AB111" s="45">
        <v>0</v>
      </c>
      <c r="AC111" s="32">
        <f>IF(AND($C$5&lt;=B111, B111&lt;=$C$17), FV($C$22/12,12*D111,$C$21,$C$20,0)*-1,0)</f>
        <v>0</v>
      </c>
      <c r="AE111" s="5">
        <f t="shared" si="46"/>
        <v>0</v>
      </c>
      <c r="AF111" s="5">
        <f t="shared" si="47"/>
        <v>0</v>
      </c>
      <c r="AG111" s="5">
        <f t="shared" si="44"/>
        <v>0</v>
      </c>
      <c r="AH111" s="5">
        <f t="shared" si="24"/>
        <v>0</v>
      </c>
      <c r="AI111" s="5">
        <f t="shared" si="40"/>
        <v>0</v>
      </c>
      <c r="AJ111" s="71" t="str">
        <f t="shared" si="41"/>
        <v/>
      </c>
      <c r="AK111" s="65">
        <v>0</v>
      </c>
      <c r="AL111" s="66"/>
    </row>
    <row r="112" spans="1:38" s="5" customFormat="1" x14ac:dyDescent="0.35">
      <c r="A112"/>
      <c r="B112" s="16">
        <v>76</v>
      </c>
      <c r="C112">
        <f t="shared" si="25"/>
        <v>76</v>
      </c>
      <c r="D112" s="17" t="str">
        <f>IF(AND($C$5&lt;=B112, B112&lt;=$C$17), B112-$C$5, "")</f>
        <v/>
      </c>
      <c r="E112" s="17" t="str">
        <f t="shared" si="26"/>
        <v/>
      </c>
      <c r="F112" s="26">
        <f t="shared" si="27"/>
        <v>-75</v>
      </c>
      <c r="G112" s="18">
        <f t="shared" si="42"/>
        <v>76</v>
      </c>
      <c r="H112" s="11">
        <f t="shared" si="29"/>
        <v>0</v>
      </c>
      <c r="I112" s="10">
        <f t="shared" si="30"/>
        <v>0</v>
      </c>
      <c r="J112" s="11">
        <f>IF(B112&gt;=$C$5,($C$17-$C$5)-C112, "")</f>
        <v>-76</v>
      </c>
      <c r="K112" s="11">
        <f>IF(B112&gt;=$C$5,J112*$C$9*$C$11,"")</f>
        <v>0</v>
      </c>
      <c r="L112" s="11">
        <f t="shared" si="21"/>
        <v>0</v>
      </c>
      <c r="M112" s="11">
        <f>IF(B112&gt;=$C$5, (18-$C$16)-C112, "")</f>
        <v>-58</v>
      </c>
      <c r="N112" s="11">
        <f>IF(B112&gt;=$C$5,4*$C$15*$C$14,"")</f>
        <v>0</v>
      </c>
      <c r="O112" s="11">
        <f t="shared" si="31"/>
        <v>0</v>
      </c>
      <c r="P112" s="5">
        <f>IF(B112&gt;=$C$5,$C$13-C112,"")</f>
        <v>-75</v>
      </c>
      <c r="Q112" s="5">
        <f>IF(B112&gt;=$C$5,$C$12/$C$13*P112,"")</f>
        <v>0</v>
      </c>
      <c r="R112" s="5">
        <f t="shared" si="22"/>
        <v>0</v>
      </c>
      <c r="S112" s="43">
        <f t="shared" si="37"/>
        <v>0</v>
      </c>
      <c r="T112" s="5">
        <f>IF(AND($C$5&lt;=B112,B112&lt;= $C$17), FV($C$23/12,12*C112,$C$32,$C$20,0)*-1,0)</f>
        <v>0</v>
      </c>
      <c r="V112" s="5" t="e">
        <f t="shared" si="48"/>
        <v>#VALUE!</v>
      </c>
      <c r="W112" s="5" t="e">
        <f t="shared" si="45"/>
        <v>#VALUE!</v>
      </c>
      <c r="X112" s="5">
        <f t="shared" si="43"/>
        <v>0</v>
      </c>
      <c r="Y112" s="5" t="e">
        <f t="shared" si="23"/>
        <v>#VALUE!</v>
      </c>
      <c r="Z112" s="5" t="e">
        <f t="shared" si="33"/>
        <v>#VALUE!</v>
      </c>
      <c r="AA112" s="70" t="e">
        <f t="shared" si="39"/>
        <v>#VALUE!</v>
      </c>
      <c r="AB112" s="45">
        <v>0</v>
      </c>
      <c r="AC112" s="32">
        <f>IF(AND($C$5&lt;=B112, B112&lt;=$C$17), FV($C$22/12,12*D112,$C$21,$C$20,0)*-1,0)</f>
        <v>0</v>
      </c>
      <c r="AE112" s="5">
        <f t="shared" si="46"/>
        <v>0</v>
      </c>
      <c r="AF112" s="5">
        <f t="shared" si="47"/>
        <v>0</v>
      </c>
      <c r="AG112" s="5">
        <f t="shared" si="44"/>
        <v>0</v>
      </c>
      <c r="AH112" s="5">
        <f t="shared" si="24"/>
        <v>0</v>
      </c>
      <c r="AI112" s="5">
        <f t="shared" si="40"/>
        <v>0</v>
      </c>
      <c r="AJ112" s="71" t="str">
        <f t="shared" si="41"/>
        <v/>
      </c>
      <c r="AK112" s="65">
        <v>0</v>
      </c>
      <c r="AL112" s="66"/>
    </row>
    <row r="113" spans="1:38" s="5" customFormat="1" x14ac:dyDescent="0.35">
      <c r="A113"/>
      <c r="B113" s="16">
        <v>77</v>
      </c>
      <c r="C113">
        <f t="shared" si="25"/>
        <v>77</v>
      </c>
      <c r="D113" s="17" t="str">
        <f>IF(AND($C$5&lt;=B113, B113&lt;=$C$17), B113-$C$5, "")</f>
        <v/>
      </c>
      <c r="E113" s="17" t="str">
        <f t="shared" si="26"/>
        <v/>
      </c>
      <c r="F113" s="26">
        <f t="shared" si="27"/>
        <v>-76</v>
      </c>
      <c r="G113" s="18">
        <f t="shared" si="42"/>
        <v>77</v>
      </c>
      <c r="H113" s="11">
        <f t="shared" si="29"/>
        <v>0</v>
      </c>
      <c r="I113" s="10">
        <f t="shared" si="30"/>
        <v>0</v>
      </c>
      <c r="J113" s="11">
        <f>IF(B113&gt;=$C$5,($C$17-$C$5)-C113, "")</f>
        <v>-77</v>
      </c>
      <c r="K113" s="11">
        <f>IF(B113&gt;=$C$5,J113*$C$9*$C$11,"")</f>
        <v>0</v>
      </c>
      <c r="L113" s="11">
        <f t="shared" si="21"/>
        <v>0</v>
      </c>
      <c r="M113" s="11">
        <f>IF(B113&gt;=$C$5, (18-$C$16)-C113, "")</f>
        <v>-59</v>
      </c>
      <c r="N113" s="11">
        <f>IF(B113&gt;=$C$5,4*$C$15*$C$14,"")</f>
        <v>0</v>
      </c>
      <c r="O113" s="11">
        <f t="shared" si="31"/>
        <v>0</v>
      </c>
      <c r="P113" s="5">
        <f>IF(B113&gt;=$C$5,$C$13-C113,"")</f>
        <v>-76</v>
      </c>
      <c r="Q113" s="5">
        <f>IF(B113&gt;=$C$5,$C$12/$C$13*P113,"")</f>
        <v>0</v>
      </c>
      <c r="R113" s="5">
        <f t="shared" si="22"/>
        <v>0</v>
      </c>
      <c r="S113" s="43">
        <f t="shared" si="37"/>
        <v>0</v>
      </c>
      <c r="T113" s="5">
        <f>IF(AND($C$5&lt;=B113,B113&lt;= $C$17), FV($C$23/12,12*C113,$C$32,$C$20,0)*-1,0)</f>
        <v>0</v>
      </c>
      <c r="V113" s="5" t="e">
        <f t="shared" si="48"/>
        <v>#VALUE!</v>
      </c>
      <c r="W113" s="5" t="e">
        <f t="shared" si="45"/>
        <v>#VALUE!</v>
      </c>
      <c r="X113" s="5">
        <f t="shared" si="43"/>
        <v>0</v>
      </c>
      <c r="Y113" s="5" t="e">
        <f t="shared" si="23"/>
        <v>#VALUE!</v>
      </c>
      <c r="Z113" s="5" t="e">
        <f t="shared" si="33"/>
        <v>#VALUE!</v>
      </c>
      <c r="AA113" s="70" t="e">
        <f t="shared" si="39"/>
        <v>#VALUE!</v>
      </c>
      <c r="AB113" s="45">
        <v>0</v>
      </c>
      <c r="AC113" s="32">
        <f>IF(AND($C$5&lt;=B113, B113&lt;=$C$17), FV($C$22/12,12*D113,$C$21,$C$20,0)*-1,0)</f>
        <v>0</v>
      </c>
      <c r="AE113" s="5">
        <f t="shared" si="46"/>
        <v>0</v>
      </c>
      <c r="AF113" s="5">
        <f t="shared" si="47"/>
        <v>0</v>
      </c>
      <c r="AG113" s="5">
        <f t="shared" si="44"/>
        <v>0</v>
      </c>
      <c r="AH113" s="5">
        <f t="shared" si="24"/>
        <v>0</v>
      </c>
      <c r="AI113" s="5">
        <f t="shared" si="40"/>
        <v>0</v>
      </c>
      <c r="AJ113" s="71" t="str">
        <f t="shared" si="41"/>
        <v/>
      </c>
      <c r="AK113" s="65">
        <v>0</v>
      </c>
      <c r="AL113" s="66"/>
    </row>
    <row r="114" spans="1:38" s="5" customFormat="1" x14ac:dyDescent="0.35">
      <c r="A114"/>
      <c r="B114" s="16">
        <v>78</v>
      </c>
      <c r="C114">
        <f t="shared" si="25"/>
        <v>78</v>
      </c>
      <c r="D114" s="17" t="str">
        <f>IF(AND($C$5&lt;=B114, B114&lt;=$C$17), B114-$C$5, "")</f>
        <v/>
      </c>
      <c r="E114" s="17" t="str">
        <f t="shared" si="26"/>
        <v/>
      </c>
      <c r="F114" s="26">
        <f t="shared" si="27"/>
        <v>-77</v>
      </c>
      <c r="G114" s="18">
        <f t="shared" si="42"/>
        <v>78</v>
      </c>
      <c r="H114" s="11">
        <f t="shared" si="29"/>
        <v>0</v>
      </c>
      <c r="I114" s="10">
        <f t="shared" si="30"/>
        <v>0</v>
      </c>
      <c r="J114" s="11">
        <f>IF(B114&gt;=$C$5,($C$17-$C$5)-C114, "")</f>
        <v>-78</v>
      </c>
      <c r="K114" s="11">
        <f>IF(B114&gt;=$C$5,J114*$C$9*$C$11,"")</f>
        <v>0</v>
      </c>
      <c r="L114" s="11">
        <f t="shared" si="21"/>
        <v>0</v>
      </c>
      <c r="M114" s="11">
        <f>IF(B114&gt;=$C$5, (18-$C$16)-C114, "")</f>
        <v>-60</v>
      </c>
      <c r="N114" s="11">
        <f>IF(B114&gt;=$C$5,4*$C$15*$C$14,"")</f>
        <v>0</v>
      </c>
      <c r="O114" s="11">
        <f t="shared" si="31"/>
        <v>0</v>
      </c>
      <c r="P114" s="5">
        <f>IF(B114&gt;=$C$5,$C$13-C114,"")</f>
        <v>-77</v>
      </c>
      <c r="Q114" s="5">
        <f>IF(B114&gt;=$C$5,$C$12/$C$13*P114,"")</f>
        <v>0</v>
      </c>
      <c r="R114" s="5">
        <f t="shared" si="22"/>
        <v>0</v>
      </c>
      <c r="S114" s="43">
        <f t="shared" si="37"/>
        <v>0</v>
      </c>
      <c r="T114" s="5">
        <f>IF(AND($C$5&lt;=B114,B114&lt;= $C$17), FV($C$23/12,12*C114,$C$32,$C$20,0)*-1,0)</f>
        <v>0</v>
      </c>
      <c r="V114" s="5" t="e">
        <f t="shared" si="48"/>
        <v>#VALUE!</v>
      </c>
      <c r="W114" s="5" t="e">
        <f t="shared" si="45"/>
        <v>#VALUE!</v>
      </c>
      <c r="X114" s="5">
        <f t="shared" si="43"/>
        <v>0</v>
      </c>
      <c r="Y114" s="5" t="e">
        <f t="shared" si="23"/>
        <v>#VALUE!</v>
      </c>
      <c r="Z114" s="5" t="e">
        <f t="shared" si="33"/>
        <v>#VALUE!</v>
      </c>
      <c r="AA114" s="70" t="e">
        <f t="shared" si="39"/>
        <v>#VALUE!</v>
      </c>
      <c r="AB114" s="45">
        <v>0</v>
      </c>
      <c r="AC114" s="32">
        <f>IF(AND($C$5&lt;=B114, B114&lt;=$C$17), FV($C$22/12,12*D114,$C$21,$C$20,0)*-1,0)</f>
        <v>0</v>
      </c>
      <c r="AE114" s="5">
        <f t="shared" si="46"/>
        <v>0</v>
      </c>
      <c r="AF114" s="5">
        <f t="shared" si="47"/>
        <v>0</v>
      </c>
      <c r="AG114" s="5">
        <f t="shared" si="44"/>
        <v>0</v>
      </c>
      <c r="AH114" s="5">
        <f t="shared" si="24"/>
        <v>0</v>
      </c>
      <c r="AI114" s="5">
        <f t="shared" si="40"/>
        <v>0</v>
      </c>
      <c r="AJ114" s="71" t="str">
        <f t="shared" si="41"/>
        <v/>
      </c>
      <c r="AK114" s="65">
        <v>0</v>
      </c>
      <c r="AL114" s="66"/>
    </row>
    <row r="115" spans="1:38" s="5" customFormat="1" x14ac:dyDescent="0.35">
      <c r="A115"/>
      <c r="B115" s="16">
        <v>79</v>
      </c>
      <c r="C115">
        <f t="shared" si="25"/>
        <v>79</v>
      </c>
      <c r="D115" s="17" t="str">
        <f>IF(AND($C$5&lt;=B115, B115&lt;=$C$17), B115-$C$5, "")</f>
        <v/>
      </c>
      <c r="E115" s="17" t="str">
        <f t="shared" si="26"/>
        <v/>
      </c>
      <c r="F115" s="26">
        <f t="shared" si="27"/>
        <v>-78</v>
      </c>
      <c r="G115" s="18">
        <f t="shared" si="42"/>
        <v>79</v>
      </c>
      <c r="H115" s="11">
        <f t="shared" si="29"/>
        <v>0</v>
      </c>
      <c r="I115" s="10">
        <f t="shared" si="30"/>
        <v>0</v>
      </c>
      <c r="J115" s="11">
        <f>IF(B115&gt;=$C$5,($C$17-$C$5)-C115, "")</f>
        <v>-79</v>
      </c>
      <c r="K115" s="11">
        <f>IF(B115&gt;=$C$5,J115*$C$9*$C$11,"")</f>
        <v>0</v>
      </c>
      <c r="L115" s="11">
        <f t="shared" si="21"/>
        <v>0</v>
      </c>
      <c r="M115" s="11">
        <f>IF(B115&gt;=$C$5, (18-$C$16)-C115, "")</f>
        <v>-61</v>
      </c>
      <c r="N115" s="11">
        <f>IF(B115&gt;=$C$5,4*$C$15*$C$14,"")</f>
        <v>0</v>
      </c>
      <c r="O115" s="11">
        <f t="shared" si="31"/>
        <v>0</v>
      </c>
      <c r="P115" s="5">
        <f>IF(B115&gt;=$C$5,$C$13-C115,"")</f>
        <v>-78</v>
      </c>
      <c r="Q115" s="5">
        <f>IF(B115&gt;=$C$5,$C$12/$C$13*P115,"")</f>
        <v>0</v>
      </c>
      <c r="R115" s="5">
        <f t="shared" si="22"/>
        <v>0</v>
      </c>
      <c r="S115" s="43">
        <f t="shared" si="37"/>
        <v>0</v>
      </c>
      <c r="T115" s="5">
        <f>IF(AND($C$5&lt;=B115,B115&lt;= $C$17), FV($C$23/12,12*C115,$C$32,$C$20,0)*-1,0)</f>
        <v>0</v>
      </c>
      <c r="V115" s="5" t="e">
        <f t="shared" si="48"/>
        <v>#VALUE!</v>
      </c>
      <c r="W115" s="5" t="e">
        <f t="shared" si="45"/>
        <v>#VALUE!</v>
      </c>
      <c r="X115" s="5">
        <f t="shared" si="43"/>
        <v>0</v>
      </c>
      <c r="Y115" s="5" t="e">
        <f t="shared" si="23"/>
        <v>#VALUE!</v>
      </c>
      <c r="Z115" s="5" t="e">
        <f t="shared" si="33"/>
        <v>#VALUE!</v>
      </c>
      <c r="AA115" s="70" t="e">
        <f t="shared" si="39"/>
        <v>#VALUE!</v>
      </c>
      <c r="AB115" s="45">
        <v>0</v>
      </c>
      <c r="AC115" s="32">
        <f>IF(AND($C$5&lt;=B115, B115&lt;=$C$17), FV($C$22/12,12*D115,$C$21,$C$20,0)*-1,0)</f>
        <v>0</v>
      </c>
      <c r="AE115" s="5">
        <f t="shared" si="46"/>
        <v>0</v>
      </c>
      <c r="AF115" s="5">
        <f t="shared" si="47"/>
        <v>0</v>
      </c>
      <c r="AG115" s="5">
        <f t="shared" si="44"/>
        <v>0</v>
      </c>
      <c r="AH115" s="5">
        <f t="shared" si="24"/>
        <v>0</v>
      </c>
      <c r="AI115" s="5">
        <f t="shared" si="40"/>
        <v>0</v>
      </c>
      <c r="AJ115" s="71" t="str">
        <f t="shared" si="41"/>
        <v/>
      </c>
      <c r="AK115" s="65">
        <v>0</v>
      </c>
      <c r="AL115" s="66"/>
    </row>
    <row r="116" spans="1:38" s="5" customFormat="1" x14ac:dyDescent="0.35">
      <c r="A116"/>
      <c r="B116" s="16">
        <v>80</v>
      </c>
      <c r="C116">
        <f t="shared" si="25"/>
        <v>80</v>
      </c>
      <c r="D116" s="17" t="str">
        <f>IF(AND($C$5&lt;=B116, B116&lt;=$C$17), B116-$C$5, "")</f>
        <v/>
      </c>
      <c r="E116" s="17" t="str">
        <f t="shared" si="26"/>
        <v/>
      </c>
      <c r="F116" s="26">
        <f t="shared" si="27"/>
        <v>-79</v>
      </c>
      <c r="G116" s="18">
        <f t="shared" si="42"/>
        <v>80</v>
      </c>
      <c r="H116" s="11">
        <f t="shared" si="29"/>
        <v>0</v>
      </c>
      <c r="I116" s="10">
        <f t="shared" si="30"/>
        <v>0</v>
      </c>
      <c r="J116" s="11">
        <f>IF(B116&gt;=$C$5,($C$17-$C$5)-C116, "")</f>
        <v>-80</v>
      </c>
      <c r="K116" s="11">
        <f>IF(B116&gt;=$C$5,J116*$C$9*$C$11,"")</f>
        <v>0</v>
      </c>
      <c r="L116" s="11">
        <f t="shared" si="21"/>
        <v>0</v>
      </c>
      <c r="M116" s="11">
        <f>IF(B116&gt;=$C$5, (18-$C$16)-C116, "")</f>
        <v>-62</v>
      </c>
      <c r="N116" s="11">
        <f>IF(B116&gt;=$C$5,4*$C$15*$C$14,"")</f>
        <v>0</v>
      </c>
      <c r="O116" s="11">
        <f t="shared" si="31"/>
        <v>0</v>
      </c>
      <c r="P116" s="5">
        <f>IF(B116&gt;=$C$5,$C$13-C116,"")</f>
        <v>-79</v>
      </c>
      <c r="Q116" s="5">
        <f>IF(B116&gt;=$C$5,$C$12/$C$13*P116,"")</f>
        <v>0</v>
      </c>
      <c r="R116" s="5">
        <f t="shared" si="22"/>
        <v>0</v>
      </c>
      <c r="S116" s="43">
        <f t="shared" si="37"/>
        <v>0</v>
      </c>
      <c r="T116" s="5">
        <f>IF(AND($C$5&lt;=B116,B116&lt;= $C$17), FV($C$23/12,12*C116,$C$32,$C$20,0)*-1,0)</f>
        <v>0</v>
      </c>
      <c r="V116" s="5" t="e">
        <f t="shared" si="48"/>
        <v>#VALUE!</v>
      </c>
      <c r="W116" s="5" t="e">
        <f t="shared" si="45"/>
        <v>#VALUE!</v>
      </c>
      <c r="X116" s="5">
        <f t="shared" si="43"/>
        <v>0</v>
      </c>
      <c r="Y116" s="5" t="e">
        <f t="shared" si="23"/>
        <v>#VALUE!</v>
      </c>
      <c r="Z116" s="5" t="e">
        <f t="shared" si="33"/>
        <v>#VALUE!</v>
      </c>
      <c r="AA116" s="70" t="e">
        <f t="shared" si="39"/>
        <v>#VALUE!</v>
      </c>
      <c r="AB116" s="45">
        <v>0</v>
      </c>
      <c r="AC116" s="32">
        <f>IF(AND($C$5&lt;=B116, B116&lt;=$C$17), FV($C$22/12,12*D116,$C$21,$C$20,0)*-1,0)</f>
        <v>0</v>
      </c>
      <c r="AE116" s="5">
        <f t="shared" si="46"/>
        <v>0</v>
      </c>
      <c r="AF116" s="5">
        <f t="shared" si="47"/>
        <v>0</v>
      </c>
      <c r="AG116" s="5">
        <f t="shared" si="44"/>
        <v>0</v>
      </c>
      <c r="AH116" s="5">
        <f t="shared" si="24"/>
        <v>0</v>
      </c>
      <c r="AI116" s="5">
        <f t="shared" si="40"/>
        <v>0</v>
      </c>
      <c r="AJ116" s="71" t="str">
        <f t="shared" si="41"/>
        <v/>
      </c>
      <c r="AK116" s="65">
        <v>0</v>
      </c>
      <c r="AL116" s="66"/>
    </row>
    <row r="117" spans="1:38" s="5" customFormat="1" x14ac:dyDescent="0.35">
      <c r="A117"/>
      <c r="B117" s="16">
        <v>81</v>
      </c>
      <c r="C117">
        <f t="shared" si="25"/>
        <v>81</v>
      </c>
      <c r="D117" s="17" t="str">
        <f>IF(AND($C$5&lt;=B117, B117&lt;=$C$17), B117-$C$5, "")</f>
        <v/>
      </c>
      <c r="E117" s="17" t="str">
        <f t="shared" si="26"/>
        <v/>
      </c>
      <c r="F117" s="26">
        <f t="shared" si="27"/>
        <v>-80</v>
      </c>
      <c r="G117" s="18">
        <f t="shared" si="42"/>
        <v>81</v>
      </c>
      <c r="H117" s="11">
        <f t="shared" si="29"/>
        <v>0</v>
      </c>
      <c r="I117" s="10">
        <f t="shared" si="30"/>
        <v>0</v>
      </c>
      <c r="J117" s="11">
        <f>IF(B117&gt;=$C$5,($C$17-$C$5)-C117, "")</f>
        <v>-81</v>
      </c>
      <c r="K117" s="11">
        <f>IF(B117&gt;=$C$5,J117*$C$9*$C$11,"")</f>
        <v>0</v>
      </c>
      <c r="L117" s="11">
        <f t="shared" si="21"/>
        <v>0</v>
      </c>
      <c r="M117" s="11">
        <f>IF(B117&gt;=$C$5, (18-$C$16)-C117, "")</f>
        <v>-63</v>
      </c>
      <c r="N117" s="11">
        <f>IF(B117&gt;=$C$5,4*$C$15*$C$14,"")</f>
        <v>0</v>
      </c>
      <c r="O117" s="11">
        <f t="shared" si="31"/>
        <v>0</v>
      </c>
      <c r="P117" s="5">
        <f>IF(B117&gt;=$C$5,$C$13-C117,"")</f>
        <v>-80</v>
      </c>
      <c r="Q117" s="5">
        <f>IF(B117&gt;=$C$5,$C$12/$C$13*P117,"")</f>
        <v>0</v>
      </c>
      <c r="R117" s="5">
        <f t="shared" si="22"/>
        <v>0</v>
      </c>
      <c r="S117" s="43">
        <f t="shared" si="37"/>
        <v>0</v>
      </c>
      <c r="T117" s="5">
        <f>IF(AND($C$5&lt;=B117,B117&lt;= $C$17), FV($C$23/12,12*C117,$C$32,$C$20,0)*-1,0)</f>
        <v>0</v>
      </c>
      <c r="V117" s="5" t="e">
        <f t="shared" si="48"/>
        <v>#VALUE!</v>
      </c>
      <c r="W117" s="5" t="e">
        <f t="shared" si="45"/>
        <v>#VALUE!</v>
      </c>
      <c r="X117" s="5">
        <f t="shared" si="43"/>
        <v>0</v>
      </c>
      <c r="Y117" s="5" t="e">
        <f t="shared" si="23"/>
        <v>#VALUE!</v>
      </c>
      <c r="Z117" s="5" t="e">
        <f t="shared" si="33"/>
        <v>#VALUE!</v>
      </c>
      <c r="AA117" s="70" t="e">
        <f t="shared" si="39"/>
        <v>#VALUE!</v>
      </c>
      <c r="AB117" s="45">
        <v>0</v>
      </c>
      <c r="AC117" s="32">
        <f>IF(AND($C$5&lt;=B117, B117&lt;=$C$17), FV($C$22/12,12*D117,$C$21,$C$20,0)*-1,0)</f>
        <v>0</v>
      </c>
      <c r="AE117" s="5">
        <f t="shared" si="46"/>
        <v>0</v>
      </c>
      <c r="AF117" s="5">
        <f t="shared" si="47"/>
        <v>0</v>
      </c>
      <c r="AG117" s="5">
        <f t="shared" si="44"/>
        <v>0</v>
      </c>
      <c r="AH117" s="5">
        <f t="shared" si="24"/>
        <v>0</v>
      </c>
      <c r="AI117" s="5">
        <f t="shared" si="40"/>
        <v>0</v>
      </c>
      <c r="AJ117" s="71" t="str">
        <f t="shared" si="41"/>
        <v/>
      </c>
      <c r="AK117" s="65">
        <v>0</v>
      </c>
      <c r="AL117" s="66"/>
    </row>
    <row r="118" spans="1:38" s="5" customFormat="1" x14ac:dyDescent="0.35">
      <c r="A118"/>
      <c r="B118" s="16">
        <v>82</v>
      </c>
      <c r="C118">
        <f t="shared" si="25"/>
        <v>82</v>
      </c>
      <c r="D118" s="17" t="str">
        <f>IF(AND($C$5&lt;=B118, B118&lt;=$C$17), B118-$C$5, "")</f>
        <v/>
      </c>
      <c r="E118" s="17" t="str">
        <f t="shared" si="26"/>
        <v/>
      </c>
      <c r="F118" s="26">
        <f t="shared" si="27"/>
        <v>-81</v>
      </c>
      <c r="G118" s="18">
        <f t="shared" si="42"/>
        <v>82</v>
      </c>
      <c r="H118" s="11">
        <f t="shared" si="29"/>
        <v>0</v>
      </c>
      <c r="I118" s="10">
        <f t="shared" si="30"/>
        <v>0</v>
      </c>
      <c r="J118" s="11">
        <f>IF(B118&gt;=$C$5,($C$17-$C$5)-C118, "")</f>
        <v>-82</v>
      </c>
      <c r="K118" s="11">
        <f>IF(B118&gt;=$C$5,J118*$C$9*$C$11,"")</f>
        <v>0</v>
      </c>
      <c r="L118" s="11">
        <f t="shared" si="21"/>
        <v>0</v>
      </c>
      <c r="M118" s="11">
        <f>IF(B118&gt;=$C$5, (18-$C$16)-C118, "")</f>
        <v>-64</v>
      </c>
      <c r="N118" s="11">
        <f>IF(B118&gt;=$C$5,4*$C$15*$C$14,"")</f>
        <v>0</v>
      </c>
      <c r="O118" s="11">
        <f t="shared" si="31"/>
        <v>0</v>
      </c>
      <c r="P118" s="5">
        <f>IF(B118&gt;=$C$5,$C$13-C118,"")</f>
        <v>-81</v>
      </c>
      <c r="Q118" s="5">
        <f>IF(B118&gt;=$C$5,$C$12/$C$13*P118,"")</f>
        <v>0</v>
      </c>
      <c r="R118" s="5">
        <f t="shared" si="22"/>
        <v>0</v>
      </c>
      <c r="S118" s="43">
        <f t="shared" si="37"/>
        <v>0</v>
      </c>
      <c r="T118" s="5">
        <f>IF(AND($C$5&lt;=B118,B118&lt;= $C$17), FV($C$23/12,12*C118,$C$32,$C$20,0)*-1,0)</f>
        <v>0</v>
      </c>
      <c r="V118" s="5" t="e">
        <f t="shared" si="48"/>
        <v>#VALUE!</v>
      </c>
      <c r="W118" s="5" t="e">
        <f t="shared" si="45"/>
        <v>#VALUE!</v>
      </c>
      <c r="X118" s="5">
        <f t="shared" si="43"/>
        <v>0</v>
      </c>
      <c r="Y118" s="5" t="e">
        <f t="shared" si="23"/>
        <v>#VALUE!</v>
      </c>
      <c r="Z118" s="5" t="e">
        <f t="shared" si="33"/>
        <v>#VALUE!</v>
      </c>
      <c r="AA118" s="70" t="e">
        <f t="shared" si="39"/>
        <v>#VALUE!</v>
      </c>
      <c r="AB118" s="45">
        <v>0</v>
      </c>
      <c r="AC118" s="32">
        <f>IF(AND($C$5&lt;=B118, B118&lt;=$C$17), FV($C$22/12,12*D118,$C$21,$C$20,0)*-1,0)</f>
        <v>0</v>
      </c>
      <c r="AE118" s="5">
        <f t="shared" si="46"/>
        <v>0</v>
      </c>
      <c r="AF118" s="5">
        <f t="shared" si="47"/>
        <v>0</v>
      </c>
      <c r="AG118" s="5">
        <f t="shared" si="44"/>
        <v>0</v>
      </c>
      <c r="AH118" s="5">
        <f t="shared" si="24"/>
        <v>0</v>
      </c>
      <c r="AI118" s="5">
        <f t="shared" si="40"/>
        <v>0</v>
      </c>
      <c r="AJ118" s="71" t="str">
        <f t="shared" si="41"/>
        <v/>
      </c>
      <c r="AK118" s="65">
        <v>0</v>
      </c>
      <c r="AL118" s="66"/>
    </row>
    <row r="119" spans="1:38" s="5" customFormat="1" x14ac:dyDescent="0.35">
      <c r="A119"/>
      <c r="B119" s="16">
        <v>83</v>
      </c>
      <c r="C119">
        <f t="shared" si="25"/>
        <v>83</v>
      </c>
      <c r="D119" s="17" t="str">
        <f>IF(AND($C$5&lt;=B119, B119&lt;=$C$17), B119-$C$5, "")</f>
        <v/>
      </c>
      <c r="E119" s="17" t="str">
        <f t="shared" si="26"/>
        <v/>
      </c>
      <c r="F119" s="26">
        <f t="shared" si="27"/>
        <v>-82</v>
      </c>
      <c r="G119" s="18">
        <f t="shared" si="42"/>
        <v>83</v>
      </c>
      <c r="H119" s="11">
        <f t="shared" si="29"/>
        <v>0</v>
      </c>
      <c r="I119" s="10">
        <f t="shared" si="30"/>
        <v>0</v>
      </c>
      <c r="J119" s="11">
        <f>IF(B119&gt;=$C$5,($C$17-$C$5)-C119, "")</f>
        <v>-83</v>
      </c>
      <c r="K119" s="11">
        <f>IF(B119&gt;=$C$5,J119*$C$9*$C$11,"")</f>
        <v>0</v>
      </c>
      <c r="L119" s="11">
        <f t="shared" si="21"/>
        <v>0</v>
      </c>
      <c r="M119" s="11">
        <f>IF(B119&gt;=$C$5, (18-$C$16)-C119, "")</f>
        <v>-65</v>
      </c>
      <c r="N119" s="11">
        <f>IF(B119&gt;=$C$5,4*$C$15*$C$14,"")</f>
        <v>0</v>
      </c>
      <c r="O119" s="11">
        <f t="shared" si="31"/>
        <v>0</v>
      </c>
      <c r="P119" s="5">
        <f>IF(B119&gt;=$C$5,$C$13-C119,"")</f>
        <v>-82</v>
      </c>
      <c r="Q119" s="5">
        <f>IF(B119&gt;=$C$5,$C$12/$C$13*P119,"")</f>
        <v>0</v>
      </c>
      <c r="R119" s="5">
        <f t="shared" si="22"/>
        <v>0</v>
      </c>
      <c r="S119" s="43">
        <f t="shared" si="37"/>
        <v>0</v>
      </c>
      <c r="T119" s="5">
        <f>IF(AND($C$5&lt;=B119,B119&lt;= $C$17), FV($C$23/12,12*C119,$C$32,$C$20,0)*-1,0)</f>
        <v>0</v>
      </c>
      <c r="V119" s="5" t="e">
        <f t="shared" si="48"/>
        <v>#VALUE!</v>
      </c>
      <c r="W119" s="5" t="e">
        <f t="shared" si="45"/>
        <v>#VALUE!</v>
      </c>
      <c r="X119" s="5">
        <f t="shared" si="43"/>
        <v>0</v>
      </c>
      <c r="Y119" s="5" t="e">
        <f t="shared" si="23"/>
        <v>#VALUE!</v>
      </c>
      <c r="Z119" s="5" t="e">
        <f t="shared" si="33"/>
        <v>#VALUE!</v>
      </c>
      <c r="AA119" s="70" t="e">
        <f t="shared" si="39"/>
        <v>#VALUE!</v>
      </c>
      <c r="AB119" s="45">
        <v>0</v>
      </c>
      <c r="AC119" s="32">
        <f>IF(AND($C$5&lt;=B119, B119&lt;=$C$17), FV($C$22/12,12*D119,$C$21,$C$20,0)*-1,0)</f>
        <v>0</v>
      </c>
      <c r="AE119" s="5">
        <f t="shared" si="46"/>
        <v>0</v>
      </c>
      <c r="AF119" s="5">
        <f t="shared" si="47"/>
        <v>0</v>
      </c>
      <c r="AG119" s="5">
        <f t="shared" si="44"/>
        <v>0</v>
      </c>
      <c r="AH119" s="5">
        <f t="shared" si="24"/>
        <v>0</v>
      </c>
      <c r="AI119" s="5">
        <f t="shared" si="40"/>
        <v>0</v>
      </c>
      <c r="AJ119" s="71" t="str">
        <f t="shared" si="41"/>
        <v/>
      </c>
      <c r="AK119" s="65">
        <v>0</v>
      </c>
      <c r="AL119" s="66"/>
    </row>
    <row r="120" spans="1:38" s="5" customFormat="1" x14ac:dyDescent="0.35">
      <c r="A120"/>
      <c r="B120" s="16">
        <v>84</v>
      </c>
      <c r="C120">
        <f t="shared" si="25"/>
        <v>84</v>
      </c>
      <c r="D120" s="17" t="str">
        <f>IF(AND($C$5&lt;=B120, B120&lt;=$C$17), B120-$C$5, "")</f>
        <v/>
      </c>
      <c r="E120" s="17" t="str">
        <f t="shared" si="26"/>
        <v/>
      </c>
      <c r="F120" s="26">
        <f t="shared" si="27"/>
        <v>-83</v>
      </c>
      <c r="G120" s="18">
        <f t="shared" si="42"/>
        <v>84</v>
      </c>
      <c r="H120" s="11">
        <f t="shared" si="29"/>
        <v>0</v>
      </c>
      <c r="I120" s="10">
        <f t="shared" si="30"/>
        <v>0</v>
      </c>
      <c r="J120" s="11">
        <f>IF(B120&gt;=$C$5,($C$17-$C$5)-C120, "")</f>
        <v>-84</v>
      </c>
      <c r="K120" s="11">
        <f>IF(B120&gt;=$C$5,J120*$C$9*$C$11,"")</f>
        <v>0</v>
      </c>
      <c r="L120" s="11">
        <f t="shared" si="21"/>
        <v>0</v>
      </c>
      <c r="M120" s="11">
        <f>IF(B120&gt;=$C$5, (18-$C$16)-C120, "")</f>
        <v>-66</v>
      </c>
      <c r="N120" s="11">
        <f>IF(B120&gt;=$C$5,4*$C$15*$C$14,"")</f>
        <v>0</v>
      </c>
      <c r="O120" s="11">
        <f t="shared" si="31"/>
        <v>0</v>
      </c>
      <c r="P120" s="5">
        <f>IF(B120&gt;=$C$5,$C$13-C120,"")</f>
        <v>-83</v>
      </c>
      <c r="Q120" s="5">
        <f>IF(B120&gt;=$C$5,$C$12/$C$13*P120,"")</f>
        <v>0</v>
      </c>
      <c r="R120" s="5">
        <f t="shared" si="22"/>
        <v>0</v>
      </c>
      <c r="S120" s="43">
        <f t="shared" si="37"/>
        <v>0</v>
      </c>
      <c r="T120" s="5">
        <f>IF(AND($C$5&lt;=B120,B120&lt;= $C$17), FV($C$23/12,12*C120,$C$32,$C$20,0)*-1,0)</f>
        <v>0</v>
      </c>
      <c r="V120" s="5" t="e">
        <f t="shared" si="48"/>
        <v>#VALUE!</v>
      </c>
      <c r="W120" s="5" t="e">
        <f t="shared" si="45"/>
        <v>#VALUE!</v>
      </c>
      <c r="X120" s="5">
        <f t="shared" si="43"/>
        <v>0</v>
      </c>
      <c r="Y120" s="5" t="e">
        <f t="shared" si="23"/>
        <v>#VALUE!</v>
      </c>
      <c r="Z120" s="5" t="e">
        <f t="shared" si="33"/>
        <v>#VALUE!</v>
      </c>
      <c r="AA120" s="70" t="e">
        <f t="shared" si="39"/>
        <v>#VALUE!</v>
      </c>
      <c r="AB120" s="45">
        <v>0</v>
      </c>
      <c r="AC120" s="32">
        <f>IF(AND($C$5&lt;=B120, B120&lt;=$C$17), FV($C$22/12,12*D120,$C$21,$C$20,0)*-1,0)</f>
        <v>0</v>
      </c>
      <c r="AE120" s="5">
        <f t="shared" si="46"/>
        <v>0</v>
      </c>
      <c r="AF120" s="5">
        <f t="shared" si="47"/>
        <v>0</v>
      </c>
      <c r="AG120" s="5">
        <f t="shared" si="44"/>
        <v>0</v>
      </c>
      <c r="AH120" s="5">
        <f t="shared" si="24"/>
        <v>0</v>
      </c>
      <c r="AI120" s="5">
        <f t="shared" si="40"/>
        <v>0</v>
      </c>
      <c r="AJ120" s="71" t="str">
        <f t="shared" si="41"/>
        <v/>
      </c>
      <c r="AK120" s="65">
        <v>0</v>
      </c>
      <c r="AL120" s="66"/>
    </row>
    <row r="121" spans="1:38" s="5" customFormat="1" x14ac:dyDescent="0.35">
      <c r="A121"/>
      <c r="B121" s="16">
        <v>85</v>
      </c>
      <c r="C121">
        <f t="shared" si="25"/>
        <v>85</v>
      </c>
      <c r="D121" s="17" t="str">
        <f>IF(AND($C$5&lt;=B121, B121&lt;=$C$17), B121-$C$5, "")</f>
        <v/>
      </c>
      <c r="E121" s="17" t="str">
        <f t="shared" si="26"/>
        <v/>
      </c>
      <c r="F121" s="26">
        <f t="shared" si="27"/>
        <v>-84</v>
      </c>
      <c r="G121" s="18">
        <f t="shared" si="42"/>
        <v>85</v>
      </c>
      <c r="H121" s="11">
        <f t="shared" si="29"/>
        <v>0</v>
      </c>
      <c r="I121" s="10">
        <f t="shared" si="30"/>
        <v>0</v>
      </c>
      <c r="J121" s="11">
        <f>IF(B121&gt;=$C$5,($C$17-$C$5)-C121, "")</f>
        <v>-85</v>
      </c>
      <c r="K121" s="11">
        <f>IF(B121&gt;=$C$5,J121*$C$9*$C$11,"")</f>
        <v>0</v>
      </c>
      <c r="L121" s="11">
        <f t="shared" si="21"/>
        <v>0</v>
      </c>
      <c r="M121" s="11">
        <f>IF(B121&gt;=$C$5, (18-$C$16)-C121, "")</f>
        <v>-67</v>
      </c>
      <c r="N121" s="11">
        <f>IF(B121&gt;=$C$5,4*$C$15*$C$14,"")</f>
        <v>0</v>
      </c>
      <c r="O121" s="11">
        <f t="shared" si="31"/>
        <v>0</v>
      </c>
      <c r="P121" s="5">
        <f>IF(B121&gt;=$C$5,$C$13-C121,"")</f>
        <v>-84</v>
      </c>
      <c r="Q121" s="5">
        <f>IF(B121&gt;=$C$5,$C$12/$C$13*P121,"")</f>
        <v>0</v>
      </c>
      <c r="R121" s="5">
        <f t="shared" si="22"/>
        <v>0</v>
      </c>
      <c r="S121" s="43">
        <f t="shared" si="37"/>
        <v>0</v>
      </c>
      <c r="T121" s="5">
        <f>IF(AND($C$5&lt;=B121,B121&lt;= $C$17), FV($C$23/12,12*C121,$C$32,$C$20,0)*-1,0)</f>
        <v>0</v>
      </c>
      <c r="V121" s="5" t="e">
        <f t="shared" si="48"/>
        <v>#VALUE!</v>
      </c>
      <c r="W121" s="5" t="e">
        <f t="shared" si="45"/>
        <v>#VALUE!</v>
      </c>
      <c r="X121" s="5">
        <f t="shared" si="43"/>
        <v>0</v>
      </c>
      <c r="Y121" s="5" t="e">
        <f t="shared" si="23"/>
        <v>#VALUE!</v>
      </c>
      <c r="Z121" s="5" t="e">
        <f t="shared" si="33"/>
        <v>#VALUE!</v>
      </c>
      <c r="AA121" s="70" t="e">
        <f t="shared" si="39"/>
        <v>#VALUE!</v>
      </c>
      <c r="AB121" s="45">
        <v>0</v>
      </c>
      <c r="AC121" s="32">
        <f>IF(AND($C$5&lt;=B121, B121&lt;=$C$17), FV($C$22/12,12*D121,$C$21,$C$20,0)*-1,0)</f>
        <v>0</v>
      </c>
      <c r="AE121" s="5">
        <f t="shared" si="46"/>
        <v>0</v>
      </c>
      <c r="AF121" s="5">
        <f t="shared" si="47"/>
        <v>0</v>
      </c>
      <c r="AG121" s="5">
        <f t="shared" si="44"/>
        <v>0</v>
      </c>
      <c r="AH121" s="5">
        <f t="shared" si="24"/>
        <v>0</v>
      </c>
      <c r="AI121" s="5">
        <f t="shared" si="40"/>
        <v>0</v>
      </c>
      <c r="AJ121" s="71" t="str">
        <f t="shared" si="41"/>
        <v/>
      </c>
      <c r="AK121" s="65">
        <v>0</v>
      </c>
      <c r="AL121" s="66"/>
    </row>
    <row r="122" spans="1:38" s="5" customFormat="1" x14ac:dyDescent="0.35">
      <c r="A122"/>
      <c r="B122" s="16">
        <v>86</v>
      </c>
      <c r="C122">
        <f t="shared" si="25"/>
        <v>86</v>
      </c>
      <c r="D122" s="17" t="str">
        <f>IF(AND($C$5&lt;=B122, B122&lt;=$C$17), B122-$C$5, "")</f>
        <v/>
      </c>
      <c r="E122" s="17" t="str">
        <f t="shared" si="26"/>
        <v/>
      </c>
      <c r="F122" s="26">
        <f t="shared" si="27"/>
        <v>-85</v>
      </c>
      <c r="G122" s="18">
        <f t="shared" si="42"/>
        <v>86</v>
      </c>
      <c r="H122" s="11">
        <f t="shared" si="29"/>
        <v>0</v>
      </c>
      <c r="I122" s="10">
        <f t="shared" si="30"/>
        <v>0</v>
      </c>
      <c r="J122" s="11">
        <f>IF(B122&gt;=$C$5,($C$17-$C$5)-C122, "")</f>
        <v>-86</v>
      </c>
      <c r="K122" s="11">
        <f>IF(B122&gt;=$C$5,J122*$C$9*$C$11,"")</f>
        <v>0</v>
      </c>
      <c r="L122" s="11">
        <f t="shared" si="21"/>
        <v>0</v>
      </c>
      <c r="M122" s="11">
        <f>IF(B122&gt;=$C$5, (18-$C$16)-C122, "")</f>
        <v>-68</v>
      </c>
      <c r="N122" s="11">
        <f>IF(B122&gt;=$C$5,4*$C$15*$C$14,"")</f>
        <v>0</v>
      </c>
      <c r="O122" s="11">
        <f t="shared" si="31"/>
        <v>0</v>
      </c>
      <c r="P122" s="5">
        <f>IF(B122&gt;=$C$5,$C$13-C122,"")</f>
        <v>-85</v>
      </c>
      <c r="Q122" s="5">
        <f>IF(B122&gt;=$C$5,$C$12/$C$13*P122,"")</f>
        <v>0</v>
      </c>
      <c r="R122" s="5">
        <f t="shared" si="22"/>
        <v>0</v>
      </c>
      <c r="S122" s="43">
        <f t="shared" si="37"/>
        <v>0</v>
      </c>
      <c r="T122" s="5">
        <f>IF(AND($C$5&lt;=B122,B122&lt;= $C$17), FV($C$23/12,12*C122,$C$32,$C$20,0)*-1,0)</f>
        <v>0</v>
      </c>
      <c r="V122" s="5" t="e">
        <f t="shared" si="48"/>
        <v>#VALUE!</v>
      </c>
      <c r="W122" s="5" t="e">
        <f t="shared" si="45"/>
        <v>#VALUE!</v>
      </c>
      <c r="X122" s="5">
        <f t="shared" si="43"/>
        <v>0</v>
      </c>
      <c r="Y122" s="5" t="e">
        <f t="shared" si="23"/>
        <v>#VALUE!</v>
      </c>
      <c r="Z122" s="5" t="e">
        <f t="shared" si="33"/>
        <v>#VALUE!</v>
      </c>
      <c r="AA122" s="70" t="e">
        <f t="shared" si="39"/>
        <v>#VALUE!</v>
      </c>
      <c r="AB122" s="45">
        <v>0</v>
      </c>
      <c r="AC122" s="32">
        <f>IF(AND($C$5&lt;=B122, B122&lt;=$C$17), FV($C$22/12,12*D122,$C$21,$C$20,0)*-1,0)</f>
        <v>0</v>
      </c>
      <c r="AE122" s="5">
        <f t="shared" si="46"/>
        <v>0</v>
      </c>
      <c r="AF122" s="5">
        <f t="shared" si="47"/>
        <v>0</v>
      </c>
      <c r="AG122" s="5">
        <f t="shared" si="44"/>
        <v>0</v>
      </c>
      <c r="AH122" s="5">
        <f t="shared" si="24"/>
        <v>0</v>
      </c>
      <c r="AI122" s="5">
        <f t="shared" si="40"/>
        <v>0</v>
      </c>
      <c r="AJ122" s="71" t="str">
        <f t="shared" si="41"/>
        <v/>
      </c>
      <c r="AK122" s="65">
        <v>0</v>
      </c>
      <c r="AL122" s="66"/>
    </row>
    <row r="123" spans="1:38" s="5" customFormat="1" x14ac:dyDescent="0.35">
      <c r="A123"/>
      <c r="B123" s="16">
        <v>87</v>
      </c>
      <c r="C123">
        <f t="shared" si="25"/>
        <v>87</v>
      </c>
      <c r="D123" s="17" t="str">
        <f>IF(AND($C$5&lt;=B123, B123&lt;=$C$17), B123-$C$5, "")</f>
        <v/>
      </c>
      <c r="E123" s="17" t="str">
        <f t="shared" si="26"/>
        <v/>
      </c>
      <c r="F123" s="26">
        <f t="shared" si="27"/>
        <v>-86</v>
      </c>
      <c r="G123" s="18">
        <f t="shared" si="42"/>
        <v>87</v>
      </c>
      <c r="H123" s="11">
        <f t="shared" si="29"/>
        <v>0</v>
      </c>
      <c r="I123" s="10">
        <f t="shared" si="30"/>
        <v>0</v>
      </c>
      <c r="J123" s="11">
        <f>IF(B123&gt;=$C$5,($C$17-$C$5)-C123, "")</f>
        <v>-87</v>
      </c>
      <c r="K123" s="11">
        <f>IF(B123&gt;=$C$5,J123*$C$9*$C$11,"")</f>
        <v>0</v>
      </c>
      <c r="L123" s="11">
        <f t="shared" si="21"/>
        <v>0</v>
      </c>
      <c r="M123" s="11">
        <f>IF(B123&gt;=$C$5, (18-$C$16)-C123, "")</f>
        <v>-69</v>
      </c>
      <c r="N123" s="11">
        <f>IF(B123&gt;=$C$5,4*$C$15*$C$14,"")</f>
        <v>0</v>
      </c>
      <c r="O123" s="11">
        <f t="shared" si="31"/>
        <v>0</v>
      </c>
      <c r="P123" s="5">
        <f>IF(B123&gt;=$C$5,$C$13-C123,"")</f>
        <v>-86</v>
      </c>
      <c r="Q123" s="5">
        <f>IF(B123&gt;=$C$5,$C$12/$C$13*P123,"")</f>
        <v>0</v>
      </c>
      <c r="R123" s="5">
        <f t="shared" si="22"/>
        <v>0</v>
      </c>
      <c r="S123" s="43">
        <f t="shared" si="37"/>
        <v>0</v>
      </c>
      <c r="T123" s="5">
        <f>IF(AND($C$5&lt;=B123,B123&lt;= $C$17), FV($C$23/12,12*C123,$C$32,$C$20,0)*-1,0)</f>
        <v>0</v>
      </c>
      <c r="V123" s="5" t="e">
        <f t="shared" si="48"/>
        <v>#VALUE!</v>
      </c>
      <c r="W123" s="5" t="e">
        <f t="shared" si="45"/>
        <v>#VALUE!</v>
      </c>
      <c r="X123" s="5">
        <f t="shared" si="43"/>
        <v>0</v>
      </c>
      <c r="Y123" s="5" t="e">
        <f t="shared" si="23"/>
        <v>#VALUE!</v>
      </c>
      <c r="Z123" s="5" t="e">
        <f t="shared" si="33"/>
        <v>#VALUE!</v>
      </c>
      <c r="AA123" s="70" t="e">
        <f t="shared" si="39"/>
        <v>#VALUE!</v>
      </c>
      <c r="AB123" s="45">
        <v>0</v>
      </c>
      <c r="AC123" s="32">
        <f>IF(AND($C$5&lt;=B123, B123&lt;=$C$17), FV($C$22/12,12*D123,$C$21,$C$20,0)*-1,0)</f>
        <v>0</v>
      </c>
      <c r="AE123" s="5">
        <f t="shared" si="46"/>
        <v>0</v>
      </c>
      <c r="AF123" s="5">
        <f t="shared" si="47"/>
        <v>0</v>
      </c>
      <c r="AG123" s="5">
        <f t="shared" si="44"/>
        <v>0</v>
      </c>
      <c r="AH123" s="5">
        <f t="shared" si="24"/>
        <v>0</v>
      </c>
      <c r="AI123" s="5">
        <f t="shared" si="40"/>
        <v>0</v>
      </c>
      <c r="AJ123" s="71" t="str">
        <f t="shared" si="41"/>
        <v/>
      </c>
      <c r="AK123" s="65">
        <v>0</v>
      </c>
      <c r="AL123" s="66"/>
    </row>
    <row r="124" spans="1:38" s="5" customFormat="1" x14ac:dyDescent="0.35">
      <c r="A124"/>
      <c r="B124" s="16">
        <v>88</v>
      </c>
      <c r="C124">
        <f t="shared" si="25"/>
        <v>88</v>
      </c>
      <c r="D124" s="17" t="str">
        <f>IF(AND($C$5&lt;=B124, B124&lt;=$C$17), B124-$C$5, "")</f>
        <v/>
      </c>
      <c r="E124" s="17" t="str">
        <f t="shared" si="26"/>
        <v/>
      </c>
      <c r="F124" s="26">
        <f t="shared" si="27"/>
        <v>-87</v>
      </c>
      <c r="G124" s="18">
        <f t="shared" si="42"/>
        <v>88</v>
      </c>
      <c r="H124" s="11">
        <f t="shared" si="29"/>
        <v>0</v>
      </c>
      <c r="I124" s="10">
        <f t="shared" si="30"/>
        <v>0</v>
      </c>
      <c r="J124" s="11">
        <f>IF(B124&gt;=$C$5,($C$17-$C$5)-C124, "")</f>
        <v>-88</v>
      </c>
      <c r="K124" s="11">
        <f>IF(B124&gt;=$C$5,J124*$C$9*$C$11,"")</f>
        <v>0</v>
      </c>
      <c r="L124" s="11">
        <f t="shared" si="21"/>
        <v>0</v>
      </c>
      <c r="M124" s="11">
        <f>IF(B124&gt;=$C$5, (18-$C$16)-C124, "")</f>
        <v>-70</v>
      </c>
      <c r="N124" s="11">
        <f>IF(B124&gt;=$C$5,4*$C$15*$C$14,"")</f>
        <v>0</v>
      </c>
      <c r="O124" s="11">
        <f t="shared" si="31"/>
        <v>0</v>
      </c>
      <c r="P124" s="5">
        <f>IF(B124&gt;=$C$5,$C$13-C124,"")</f>
        <v>-87</v>
      </c>
      <c r="Q124" s="5">
        <f>IF(B124&gt;=$C$5,$C$12/$C$13*P124,"")</f>
        <v>0</v>
      </c>
      <c r="R124" s="5">
        <f t="shared" si="22"/>
        <v>0</v>
      </c>
      <c r="S124" s="43">
        <f t="shared" si="37"/>
        <v>0</v>
      </c>
      <c r="T124" s="5">
        <f>IF(AND($C$5&lt;=B124,B124&lt;= $C$17), FV($C$23/12,12*C124,$C$32,$C$20,0)*-1,0)</f>
        <v>0</v>
      </c>
      <c r="V124" s="5" t="e">
        <f t="shared" si="48"/>
        <v>#VALUE!</v>
      </c>
      <c r="W124" s="5" t="e">
        <f t="shared" si="45"/>
        <v>#VALUE!</v>
      </c>
      <c r="X124" s="5">
        <f t="shared" si="43"/>
        <v>0</v>
      </c>
      <c r="Y124" s="5" t="e">
        <f t="shared" si="23"/>
        <v>#VALUE!</v>
      </c>
      <c r="Z124" s="5" t="e">
        <f t="shared" si="33"/>
        <v>#VALUE!</v>
      </c>
      <c r="AA124" s="70" t="e">
        <f t="shared" si="39"/>
        <v>#VALUE!</v>
      </c>
      <c r="AB124" s="45">
        <v>0</v>
      </c>
      <c r="AC124" s="32">
        <f>IF(AND($C$5&lt;=B124, B124&lt;=$C$17), FV($C$22/12,12*D124,$C$21,$C$20,0)*-1,0)</f>
        <v>0</v>
      </c>
      <c r="AE124" s="5">
        <f t="shared" si="46"/>
        <v>0</v>
      </c>
      <c r="AF124" s="5">
        <f t="shared" si="47"/>
        <v>0</v>
      </c>
      <c r="AG124" s="5">
        <f t="shared" si="44"/>
        <v>0</v>
      </c>
      <c r="AH124" s="5">
        <f t="shared" si="24"/>
        <v>0</v>
      </c>
      <c r="AI124" s="5">
        <f t="shared" si="40"/>
        <v>0</v>
      </c>
      <c r="AJ124" s="71" t="str">
        <f t="shared" si="41"/>
        <v/>
      </c>
      <c r="AK124" s="65">
        <v>0</v>
      </c>
      <c r="AL124" s="66"/>
    </row>
    <row r="125" spans="1:38" s="5" customFormat="1" x14ac:dyDescent="0.35">
      <c r="A125"/>
      <c r="B125" s="16">
        <v>89</v>
      </c>
      <c r="C125">
        <f t="shared" si="25"/>
        <v>89</v>
      </c>
      <c r="D125" s="17" t="str">
        <f>IF(AND($C$5&lt;=B125, B125&lt;=$C$17), B125-$C$5, "")</f>
        <v/>
      </c>
      <c r="E125" s="17" t="str">
        <f t="shared" si="26"/>
        <v/>
      </c>
      <c r="F125" s="26">
        <f t="shared" si="27"/>
        <v>-88</v>
      </c>
      <c r="G125" s="18">
        <f t="shared" si="42"/>
        <v>89</v>
      </c>
      <c r="H125" s="11">
        <f t="shared" si="29"/>
        <v>0</v>
      </c>
      <c r="I125" s="10">
        <f t="shared" si="30"/>
        <v>0</v>
      </c>
      <c r="J125" s="11">
        <f>IF(B125&gt;=$C$5,($C$17-$C$5)-C125, "")</f>
        <v>-89</v>
      </c>
      <c r="K125" s="11">
        <f>IF(B125&gt;=$C$5,J125*$C$9*$C$11,"")</f>
        <v>0</v>
      </c>
      <c r="L125" s="11">
        <f t="shared" si="21"/>
        <v>0</v>
      </c>
      <c r="M125" s="11">
        <f>IF(B125&gt;=$C$5, (18-$C$16)-C125, "")</f>
        <v>-71</v>
      </c>
      <c r="N125" s="11">
        <f>IF(B125&gt;=$C$5,4*$C$15*$C$14,"")</f>
        <v>0</v>
      </c>
      <c r="O125" s="11">
        <f t="shared" si="31"/>
        <v>0</v>
      </c>
      <c r="P125" s="5">
        <f>IF(B125&gt;=$C$5,$C$13-C125,"")</f>
        <v>-88</v>
      </c>
      <c r="Q125" s="5">
        <f>IF(B125&gt;=$C$5,$C$12/$C$13*P125,"")</f>
        <v>0</v>
      </c>
      <c r="R125" s="5">
        <f t="shared" si="22"/>
        <v>0</v>
      </c>
      <c r="S125" s="43">
        <f t="shared" si="37"/>
        <v>0</v>
      </c>
      <c r="T125" s="5">
        <f>IF(AND($C$5&lt;=B125,B125&lt;= $C$17), FV($C$23/12,12*C125,$C$32,$C$20,0)*-1,0)</f>
        <v>0</v>
      </c>
      <c r="V125" s="5" t="e">
        <f t="shared" si="48"/>
        <v>#VALUE!</v>
      </c>
      <c r="W125" s="5" t="e">
        <f t="shared" si="45"/>
        <v>#VALUE!</v>
      </c>
      <c r="X125" s="5">
        <f t="shared" si="43"/>
        <v>0</v>
      </c>
      <c r="Y125" s="5" t="e">
        <f t="shared" si="23"/>
        <v>#VALUE!</v>
      </c>
      <c r="Z125" s="5" t="e">
        <f t="shared" si="33"/>
        <v>#VALUE!</v>
      </c>
      <c r="AA125" s="70" t="e">
        <f t="shared" si="39"/>
        <v>#VALUE!</v>
      </c>
      <c r="AB125" s="45">
        <v>0</v>
      </c>
      <c r="AC125" s="32">
        <f>IF(AND($C$5&lt;=B125, B125&lt;=$C$17), FV($C$22/12,12*D125,$C$21,$C$20,0)*-1,0)</f>
        <v>0</v>
      </c>
      <c r="AE125" s="5">
        <f t="shared" si="46"/>
        <v>0</v>
      </c>
      <c r="AF125" s="5">
        <f t="shared" si="47"/>
        <v>0</v>
      </c>
      <c r="AG125" s="5">
        <f t="shared" si="44"/>
        <v>0</v>
      </c>
      <c r="AH125" s="5">
        <f t="shared" si="24"/>
        <v>0</v>
      </c>
      <c r="AI125" s="5">
        <f t="shared" si="40"/>
        <v>0</v>
      </c>
      <c r="AJ125" s="71" t="str">
        <f t="shared" si="41"/>
        <v/>
      </c>
      <c r="AK125" s="65">
        <v>0</v>
      </c>
      <c r="AL125" s="66"/>
    </row>
    <row r="126" spans="1:38" s="5" customFormat="1" x14ac:dyDescent="0.35">
      <c r="A126"/>
      <c r="B126" s="16">
        <v>90</v>
      </c>
      <c r="C126">
        <f t="shared" si="25"/>
        <v>90</v>
      </c>
      <c r="D126" s="17" t="str">
        <f>IF(AND($C$5&lt;=B126, B126&lt;=$C$17), B126-$C$5, "")</f>
        <v/>
      </c>
      <c r="E126" s="17" t="str">
        <f t="shared" si="26"/>
        <v/>
      </c>
      <c r="F126" s="26">
        <f t="shared" si="27"/>
        <v>-89</v>
      </c>
      <c r="G126" s="18">
        <f t="shared" si="42"/>
        <v>90</v>
      </c>
      <c r="H126" s="11">
        <f t="shared" si="29"/>
        <v>0</v>
      </c>
      <c r="I126" s="10">
        <f t="shared" si="30"/>
        <v>0</v>
      </c>
      <c r="J126" s="11">
        <f>IF(B126&gt;=$C$5,($C$17-$C$5)-C126, "")</f>
        <v>-90</v>
      </c>
      <c r="K126" s="11">
        <f>IF(B126&gt;=$C$5,J126*$C$9*$C$11,"")</f>
        <v>0</v>
      </c>
      <c r="L126" s="11">
        <f t="shared" si="21"/>
        <v>0</v>
      </c>
      <c r="M126" s="11">
        <f>IF(B126&gt;=$C$5, (18-$C$16)-C126, "")</f>
        <v>-72</v>
      </c>
      <c r="N126" s="11">
        <f>IF(B126&gt;=$C$5,4*$C$15*$C$14,"")</f>
        <v>0</v>
      </c>
      <c r="O126" s="11">
        <f t="shared" si="31"/>
        <v>0</v>
      </c>
      <c r="P126" s="5">
        <f>IF(B126&gt;=$C$5,$C$13-C126,"")</f>
        <v>-89</v>
      </c>
      <c r="Q126" s="5">
        <f>IF(B126&gt;=$C$5,$C$12/$C$13*P126,"")</f>
        <v>0</v>
      </c>
      <c r="R126" s="5">
        <f t="shared" si="22"/>
        <v>0</v>
      </c>
      <c r="S126" s="43">
        <f t="shared" si="37"/>
        <v>0</v>
      </c>
      <c r="T126" s="5">
        <f>IF(AND($C$5&lt;=B126,B126&lt;= $C$17), FV($C$23/12,12*C126,$C$32,$C$20,0)*-1,0)</f>
        <v>0</v>
      </c>
      <c r="V126" s="5" t="e">
        <f t="shared" si="48"/>
        <v>#VALUE!</v>
      </c>
      <c r="W126" s="5" t="e">
        <f t="shared" si="45"/>
        <v>#VALUE!</v>
      </c>
      <c r="X126" s="5">
        <f t="shared" si="43"/>
        <v>0</v>
      </c>
      <c r="Y126" s="5" t="e">
        <f t="shared" si="23"/>
        <v>#VALUE!</v>
      </c>
      <c r="Z126" s="5" t="e">
        <f t="shared" si="33"/>
        <v>#VALUE!</v>
      </c>
      <c r="AA126" s="70" t="e">
        <f t="shared" si="39"/>
        <v>#VALUE!</v>
      </c>
      <c r="AB126" s="45">
        <v>0</v>
      </c>
      <c r="AC126" s="32">
        <f>IF(AND($C$5&lt;=B126, B126&lt;=$C$17), FV($C$22/12,12*D126,$C$21,$C$20,0)*-1,0)</f>
        <v>0</v>
      </c>
      <c r="AE126" s="5">
        <f t="shared" si="46"/>
        <v>0</v>
      </c>
      <c r="AF126" s="5">
        <f t="shared" si="47"/>
        <v>0</v>
      </c>
      <c r="AG126" s="5">
        <f t="shared" si="44"/>
        <v>0</v>
      </c>
      <c r="AH126" s="5">
        <f t="shared" si="24"/>
        <v>0</v>
      </c>
      <c r="AI126" s="5">
        <f t="shared" si="40"/>
        <v>0</v>
      </c>
      <c r="AJ126" s="71" t="str">
        <f t="shared" si="41"/>
        <v/>
      </c>
      <c r="AK126" s="65">
        <v>0</v>
      </c>
      <c r="AL126" s="66"/>
    </row>
    <row r="127" spans="1:38" s="5" customFormat="1" x14ac:dyDescent="0.35">
      <c r="A127"/>
      <c r="B127" s="16">
        <v>91</v>
      </c>
      <c r="C127">
        <f t="shared" si="25"/>
        <v>91</v>
      </c>
      <c r="D127" s="17" t="str">
        <f>IF(AND($C$5&lt;=B127, B127&lt;=$C$17), B127-$C$5, "")</f>
        <v/>
      </c>
      <c r="E127" s="17" t="str">
        <f t="shared" si="26"/>
        <v/>
      </c>
      <c r="F127" s="26">
        <f t="shared" si="27"/>
        <v>-90</v>
      </c>
      <c r="G127" s="18">
        <f t="shared" si="42"/>
        <v>91</v>
      </c>
      <c r="H127" s="11">
        <f t="shared" si="29"/>
        <v>0</v>
      </c>
      <c r="I127" s="10">
        <f t="shared" si="30"/>
        <v>0</v>
      </c>
      <c r="J127" s="11">
        <f>IF(B127&gt;=$C$5,($C$17-$C$5)-C127, "")</f>
        <v>-91</v>
      </c>
      <c r="K127" s="11">
        <f>IF(B127&gt;=$C$5,J127*$C$9*$C$11,"")</f>
        <v>0</v>
      </c>
      <c r="L127" s="11">
        <f t="shared" si="21"/>
        <v>0</v>
      </c>
      <c r="M127" s="11">
        <f>IF(B127&gt;=$C$5, (18-$C$16)-C127, "")</f>
        <v>-73</v>
      </c>
      <c r="N127" s="11">
        <f>IF(B127&gt;=$C$5,4*$C$15*$C$14,"")</f>
        <v>0</v>
      </c>
      <c r="O127" s="11">
        <f t="shared" si="31"/>
        <v>0</v>
      </c>
      <c r="P127" s="5">
        <f>IF(B127&gt;=$C$5,$C$13-C127,"")</f>
        <v>-90</v>
      </c>
      <c r="Q127" s="5">
        <f>IF(B127&gt;=$C$5,$C$12/$C$13*P127,"")</f>
        <v>0</v>
      </c>
      <c r="R127" s="5">
        <f t="shared" si="22"/>
        <v>0</v>
      </c>
      <c r="S127" s="43">
        <f t="shared" si="37"/>
        <v>0</v>
      </c>
      <c r="T127" s="5">
        <f>IF(AND($C$5&lt;=B127,B127&lt;= $C$17), FV($C$23/12,12*C127,$C$32,$C$20,0)*-1,0)</f>
        <v>0</v>
      </c>
      <c r="V127" s="5" t="e">
        <f t="shared" si="48"/>
        <v>#VALUE!</v>
      </c>
      <c r="W127" s="5" t="e">
        <f t="shared" si="45"/>
        <v>#VALUE!</v>
      </c>
      <c r="X127" s="5">
        <f t="shared" si="43"/>
        <v>0</v>
      </c>
      <c r="Y127" s="5" t="e">
        <f t="shared" si="23"/>
        <v>#VALUE!</v>
      </c>
      <c r="Z127" s="5" t="e">
        <f t="shared" si="33"/>
        <v>#VALUE!</v>
      </c>
      <c r="AA127" s="70" t="e">
        <f t="shared" si="39"/>
        <v>#VALUE!</v>
      </c>
      <c r="AB127" s="45">
        <v>0</v>
      </c>
      <c r="AC127" s="32">
        <f>IF(AND($C$5&lt;=B127, B127&lt;=$C$17), FV($C$22/12,12*D127,$C$21,$C$20,0)*-1,0)</f>
        <v>0</v>
      </c>
      <c r="AE127" s="5">
        <f t="shared" si="46"/>
        <v>0</v>
      </c>
      <c r="AF127" s="5">
        <f t="shared" si="47"/>
        <v>0</v>
      </c>
      <c r="AG127" s="5">
        <f t="shared" si="44"/>
        <v>0</v>
      </c>
      <c r="AH127" s="5">
        <f t="shared" si="24"/>
        <v>0</v>
      </c>
      <c r="AI127" s="5">
        <f t="shared" si="40"/>
        <v>0</v>
      </c>
      <c r="AJ127" s="71" t="str">
        <f t="shared" si="41"/>
        <v/>
      </c>
      <c r="AK127" s="65">
        <v>0</v>
      </c>
      <c r="AL127" s="66"/>
    </row>
    <row r="128" spans="1:38" s="5" customFormat="1" x14ac:dyDescent="0.35">
      <c r="A128"/>
      <c r="B128" s="16">
        <v>92</v>
      </c>
      <c r="C128">
        <f t="shared" si="25"/>
        <v>92</v>
      </c>
      <c r="D128" s="17" t="str">
        <f>IF(AND($C$5&lt;=B128, B128&lt;=$C$17), B128-$C$5, "")</f>
        <v/>
      </c>
      <c r="E128" s="17" t="str">
        <f t="shared" si="26"/>
        <v/>
      </c>
      <c r="F128" s="26">
        <f t="shared" si="27"/>
        <v>-91</v>
      </c>
      <c r="G128" s="18">
        <f t="shared" si="42"/>
        <v>92</v>
      </c>
      <c r="H128" s="11">
        <f t="shared" si="29"/>
        <v>0</v>
      </c>
      <c r="I128" s="10">
        <f t="shared" si="30"/>
        <v>0</v>
      </c>
      <c r="J128" s="11">
        <f>IF(B128&gt;=$C$5,($C$17-$C$5)-C128, "")</f>
        <v>-92</v>
      </c>
      <c r="K128" s="11">
        <f>IF(B128&gt;=$C$5,J128*$C$9*$C$11,"")</f>
        <v>0</v>
      </c>
      <c r="L128" s="11">
        <f t="shared" si="21"/>
        <v>0</v>
      </c>
      <c r="M128" s="11">
        <f>IF(B128&gt;=$C$5, (18-$C$16)-C128, "")</f>
        <v>-74</v>
      </c>
      <c r="N128" s="11">
        <f>IF(B128&gt;=$C$5,4*$C$15*$C$14,"")</f>
        <v>0</v>
      </c>
      <c r="O128" s="11">
        <f t="shared" si="31"/>
        <v>0</v>
      </c>
      <c r="P128" s="5">
        <f>IF(B128&gt;=$C$5,$C$13-C128,"")</f>
        <v>-91</v>
      </c>
      <c r="Q128" s="5">
        <f>IF(B128&gt;=$C$5,$C$12/$C$13*P128,"")</f>
        <v>0</v>
      </c>
      <c r="R128" s="5">
        <f t="shared" si="22"/>
        <v>0</v>
      </c>
      <c r="S128" s="43">
        <f t="shared" si="37"/>
        <v>0</v>
      </c>
      <c r="T128" s="5">
        <f>IF(AND($C$5&lt;=B128,B128&lt;= $C$17), FV($C$23/12,12*C128,$C$32,$C$20,0)*-1,0)</f>
        <v>0</v>
      </c>
      <c r="V128" s="5" t="e">
        <f t="shared" si="48"/>
        <v>#VALUE!</v>
      </c>
      <c r="W128" s="5" t="e">
        <f t="shared" si="45"/>
        <v>#VALUE!</v>
      </c>
      <c r="X128" s="5">
        <f t="shared" si="43"/>
        <v>0</v>
      </c>
      <c r="Y128" s="5" t="e">
        <f t="shared" si="23"/>
        <v>#VALUE!</v>
      </c>
      <c r="Z128" s="5" t="e">
        <f t="shared" si="33"/>
        <v>#VALUE!</v>
      </c>
      <c r="AA128" s="70" t="e">
        <f t="shared" si="39"/>
        <v>#VALUE!</v>
      </c>
      <c r="AB128" s="45">
        <v>0</v>
      </c>
      <c r="AC128" s="32">
        <f>IF(AND($C$5&lt;=B128, B128&lt;=$C$17), FV($C$22/12,12*D128,$C$21,$C$20,0)*-1,0)</f>
        <v>0</v>
      </c>
      <c r="AE128" s="5">
        <f t="shared" si="46"/>
        <v>0</v>
      </c>
      <c r="AF128" s="5">
        <f t="shared" si="47"/>
        <v>0</v>
      </c>
      <c r="AG128" s="5">
        <f t="shared" si="44"/>
        <v>0</v>
      </c>
      <c r="AH128" s="5">
        <f t="shared" si="24"/>
        <v>0</v>
      </c>
      <c r="AI128" s="5">
        <f t="shared" si="40"/>
        <v>0</v>
      </c>
      <c r="AJ128" s="71" t="str">
        <f t="shared" si="41"/>
        <v/>
      </c>
      <c r="AK128" s="65">
        <v>0</v>
      </c>
      <c r="AL128" s="66"/>
    </row>
    <row r="129" spans="1:38" s="5" customFormat="1" x14ac:dyDescent="0.35">
      <c r="A129"/>
      <c r="B129" s="16">
        <v>93</v>
      </c>
      <c r="C129">
        <f t="shared" si="25"/>
        <v>93</v>
      </c>
      <c r="D129" s="17" t="str">
        <f>IF(AND($C$5&lt;=B129, B129&lt;=$C$17), B129-$C$5, "")</f>
        <v/>
      </c>
      <c r="E129" s="17" t="str">
        <f t="shared" si="26"/>
        <v/>
      </c>
      <c r="F129" s="26">
        <f t="shared" si="27"/>
        <v>-92</v>
      </c>
      <c r="G129" s="18">
        <f t="shared" si="42"/>
        <v>93</v>
      </c>
      <c r="H129" s="11">
        <f t="shared" si="29"/>
        <v>0</v>
      </c>
      <c r="I129" s="10">
        <f t="shared" si="30"/>
        <v>0</v>
      </c>
      <c r="J129" s="11">
        <f>IF(B129&gt;=$C$5,($C$17-$C$5)-C129, "")</f>
        <v>-93</v>
      </c>
      <c r="K129" s="11">
        <f>IF(B129&gt;=$C$5,J129*$C$9*$C$11,"")</f>
        <v>0</v>
      </c>
      <c r="L129" s="11">
        <f t="shared" si="21"/>
        <v>0</v>
      </c>
      <c r="M129" s="11">
        <f>IF(B129&gt;=$C$5, (18-$C$16)-C129, "")</f>
        <v>-75</v>
      </c>
      <c r="N129" s="11">
        <f>IF(B129&gt;=$C$5,4*$C$15*$C$14,"")</f>
        <v>0</v>
      </c>
      <c r="O129" s="11">
        <f t="shared" si="31"/>
        <v>0</v>
      </c>
      <c r="P129" s="5">
        <f>IF(B129&gt;=$C$5,$C$13-C129,"")</f>
        <v>-92</v>
      </c>
      <c r="Q129" s="5">
        <f>IF(B129&gt;=$C$5,$C$12/$C$13*P129,"")</f>
        <v>0</v>
      </c>
      <c r="R129" s="5">
        <f t="shared" si="22"/>
        <v>0</v>
      </c>
      <c r="S129" s="43">
        <f t="shared" si="37"/>
        <v>0</v>
      </c>
      <c r="T129" s="5">
        <f>IF(AND($C$5&lt;=B129,B129&lt;= $C$17), FV($C$23/12,12*C129,$C$32,$C$20,0)*-1,0)</f>
        <v>0</v>
      </c>
      <c r="V129" s="5" t="e">
        <f t="shared" si="48"/>
        <v>#VALUE!</v>
      </c>
      <c r="W129" s="5" t="e">
        <f t="shared" si="45"/>
        <v>#VALUE!</v>
      </c>
      <c r="X129" s="5">
        <f t="shared" si="43"/>
        <v>0</v>
      </c>
      <c r="Y129" s="5" t="e">
        <f t="shared" si="23"/>
        <v>#VALUE!</v>
      </c>
      <c r="Z129" s="5" t="e">
        <f t="shared" si="33"/>
        <v>#VALUE!</v>
      </c>
      <c r="AA129" s="70" t="e">
        <f t="shared" si="39"/>
        <v>#VALUE!</v>
      </c>
      <c r="AB129" s="45">
        <v>0</v>
      </c>
      <c r="AC129" s="32">
        <f>IF(AND($C$5&lt;=B129, B129&lt;=$C$17), FV($C$22/12,12*D129,$C$21,$C$20,0)*-1,0)</f>
        <v>0</v>
      </c>
      <c r="AE129" s="5">
        <f t="shared" si="46"/>
        <v>0</v>
      </c>
      <c r="AF129" s="5">
        <f t="shared" si="47"/>
        <v>0</v>
      </c>
      <c r="AG129" s="5">
        <f t="shared" si="44"/>
        <v>0</v>
      </c>
      <c r="AH129" s="5">
        <f t="shared" si="24"/>
        <v>0</v>
      </c>
      <c r="AI129" s="5">
        <f t="shared" si="40"/>
        <v>0</v>
      </c>
      <c r="AJ129" s="71" t="str">
        <f t="shared" si="41"/>
        <v/>
      </c>
      <c r="AK129" s="65">
        <v>0</v>
      </c>
      <c r="AL129" s="66"/>
    </row>
    <row r="130" spans="1:38" s="5" customFormat="1" x14ac:dyDescent="0.35">
      <c r="A130"/>
      <c r="B130" s="16">
        <v>94</v>
      </c>
      <c r="C130">
        <f t="shared" si="25"/>
        <v>94</v>
      </c>
      <c r="D130" s="17" t="str">
        <f>IF(AND($C$5&lt;=B130, B130&lt;=$C$17), B130-$C$5, "")</f>
        <v/>
      </c>
      <c r="E130" s="17" t="str">
        <f t="shared" si="26"/>
        <v/>
      </c>
      <c r="F130" s="26">
        <f t="shared" si="27"/>
        <v>-93</v>
      </c>
      <c r="G130" s="18">
        <f t="shared" si="42"/>
        <v>94</v>
      </c>
      <c r="H130" s="11">
        <f t="shared" si="29"/>
        <v>0</v>
      </c>
      <c r="I130" s="10">
        <f t="shared" si="30"/>
        <v>0</v>
      </c>
      <c r="J130" s="11">
        <f>IF(B130&gt;=$C$5,($C$17-$C$5)-C130, "")</f>
        <v>-94</v>
      </c>
      <c r="K130" s="11">
        <f>IF(B130&gt;=$C$5,J130*$C$9*$C$11,"")</f>
        <v>0</v>
      </c>
      <c r="L130" s="11">
        <f t="shared" si="21"/>
        <v>0</v>
      </c>
      <c r="M130" s="11">
        <f>IF(B130&gt;=$C$5, (18-$C$16)-C130, "")</f>
        <v>-76</v>
      </c>
      <c r="N130" s="11">
        <f>IF(B130&gt;=$C$5,4*$C$15*$C$14,"")</f>
        <v>0</v>
      </c>
      <c r="O130" s="11">
        <f t="shared" si="31"/>
        <v>0</v>
      </c>
      <c r="P130" s="5">
        <f>IF(B130&gt;=$C$5,$C$13-C130,"")</f>
        <v>-93</v>
      </c>
      <c r="Q130" s="5">
        <f>IF(B130&gt;=$C$5,$C$12/$C$13*P130,"")</f>
        <v>0</v>
      </c>
      <c r="R130" s="5">
        <f t="shared" si="22"/>
        <v>0</v>
      </c>
      <c r="S130" s="43">
        <f t="shared" si="37"/>
        <v>0</v>
      </c>
      <c r="T130" s="5">
        <f>IF(AND($C$5&lt;=B130,B130&lt;= $C$17), FV($C$23/12,12*C130,$C$32,$C$20,0)*-1,0)</f>
        <v>0</v>
      </c>
      <c r="V130" s="5" t="e">
        <f t="shared" si="48"/>
        <v>#VALUE!</v>
      </c>
      <c r="W130" s="5" t="e">
        <f t="shared" si="45"/>
        <v>#VALUE!</v>
      </c>
      <c r="X130" s="5">
        <f t="shared" si="43"/>
        <v>0</v>
      </c>
      <c r="Y130" s="5" t="e">
        <f t="shared" si="23"/>
        <v>#VALUE!</v>
      </c>
      <c r="Z130" s="5" t="e">
        <f t="shared" si="33"/>
        <v>#VALUE!</v>
      </c>
      <c r="AA130" s="70" t="e">
        <f t="shared" si="39"/>
        <v>#VALUE!</v>
      </c>
      <c r="AB130" s="45">
        <v>0</v>
      </c>
      <c r="AC130" s="32">
        <f>IF(AND($C$5&lt;=B130, B130&lt;=$C$17), FV($C$22/12,12*D130,$C$21,$C$20,0)*-1,0)</f>
        <v>0</v>
      </c>
      <c r="AE130" s="5">
        <f t="shared" si="46"/>
        <v>0</v>
      </c>
      <c r="AF130" s="5">
        <f t="shared" si="47"/>
        <v>0</v>
      </c>
      <c r="AG130" s="5">
        <f t="shared" si="44"/>
        <v>0</v>
      </c>
      <c r="AH130" s="5">
        <f t="shared" si="24"/>
        <v>0</v>
      </c>
      <c r="AI130" s="5">
        <f t="shared" si="40"/>
        <v>0</v>
      </c>
      <c r="AJ130" s="71" t="str">
        <f t="shared" si="41"/>
        <v/>
      </c>
      <c r="AK130" s="65">
        <v>0</v>
      </c>
      <c r="AL130" s="66"/>
    </row>
    <row r="131" spans="1:38" s="5" customFormat="1" x14ac:dyDescent="0.35">
      <c r="A131"/>
      <c r="B131" s="16">
        <v>95</v>
      </c>
      <c r="C131">
        <f t="shared" si="25"/>
        <v>95</v>
      </c>
      <c r="D131" s="17" t="str">
        <f>IF(AND($C$5&lt;=B131, B131&lt;=$C$17), B131-$C$5, "")</f>
        <v/>
      </c>
      <c r="E131" s="17" t="str">
        <f t="shared" si="26"/>
        <v/>
      </c>
      <c r="F131" s="26">
        <f t="shared" si="27"/>
        <v>-94</v>
      </c>
      <c r="G131" s="18">
        <f t="shared" si="42"/>
        <v>95</v>
      </c>
      <c r="H131" s="11">
        <f t="shared" si="29"/>
        <v>0</v>
      </c>
      <c r="I131" s="10">
        <f t="shared" si="30"/>
        <v>0</v>
      </c>
      <c r="J131" s="11">
        <f>IF(B131&gt;=$C$5,($C$17-$C$5)-C131, "")</f>
        <v>-95</v>
      </c>
      <c r="K131" s="11">
        <f>IF(B131&gt;=$C$5,J131*$C$9*$C$11,"")</f>
        <v>0</v>
      </c>
      <c r="L131" s="11">
        <f t="shared" si="21"/>
        <v>0</v>
      </c>
      <c r="M131" s="11">
        <f>IF(B131&gt;=$C$5, (18-$C$16)-C131, "")</f>
        <v>-77</v>
      </c>
      <c r="N131" s="11">
        <f>IF(B131&gt;=$C$5,4*$C$15*$C$14,"")</f>
        <v>0</v>
      </c>
      <c r="O131" s="11">
        <f t="shared" si="31"/>
        <v>0</v>
      </c>
      <c r="P131" s="5">
        <f>IF(B131&gt;=$C$5,$C$13-C131,"")</f>
        <v>-94</v>
      </c>
      <c r="Q131" s="5">
        <f>IF(B131&gt;=$C$5,$C$12/$C$13*P131,"")</f>
        <v>0</v>
      </c>
      <c r="R131" s="5">
        <f t="shared" si="22"/>
        <v>0</v>
      </c>
      <c r="S131" s="43">
        <f t="shared" si="37"/>
        <v>0</v>
      </c>
      <c r="T131" s="5">
        <f>IF(AND($C$5&lt;=B131,B131&lt;= $C$17), FV($C$23/12,12*C131,$C$32,$C$20,0)*-1,0)</f>
        <v>0</v>
      </c>
      <c r="V131" s="5" t="e">
        <f t="shared" si="48"/>
        <v>#VALUE!</v>
      </c>
      <c r="W131" s="5" t="e">
        <f t="shared" si="45"/>
        <v>#VALUE!</v>
      </c>
      <c r="X131" s="5">
        <f t="shared" si="43"/>
        <v>0</v>
      </c>
      <c r="Y131" s="5" t="e">
        <f t="shared" si="23"/>
        <v>#VALUE!</v>
      </c>
      <c r="Z131" s="5" t="e">
        <f t="shared" si="33"/>
        <v>#VALUE!</v>
      </c>
      <c r="AA131" s="70" t="e">
        <f t="shared" si="39"/>
        <v>#VALUE!</v>
      </c>
      <c r="AB131" s="45">
        <v>0</v>
      </c>
      <c r="AC131" s="32">
        <f>IF(AND($C$5&lt;=B131, B131&lt;=$C$17), FV($C$22/12,12*D131,$C$21,$C$20,0)*-1,0)</f>
        <v>0</v>
      </c>
      <c r="AE131" s="5">
        <f t="shared" si="46"/>
        <v>0</v>
      </c>
      <c r="AF131" s="5">
        <f t="shared" si="47"/>
        <v>0</v>
      </c>
      <c r="AG131" s="5">
        <f t="shared" si="44"/>
        <v>0</v>
      </c>
      <c r="AH131" s="5">
        <f t="shared" si="24"/>
        <v>0</v>
      </c>
      <c r="AI131" s="5">
        <f t="shared" si="40"/>
        <v>0</v>
      </c>
      <c r="AJ131" s="71" t="str">
        <f t="shared" si="41"/>
        <v/>
      </c>
      <c r="AK131" s="65">
        <v>0</v>
      </c>
      <c r="AL131" s="66"/>
    </row>
    <row r="132" spans="1:38" s="5" customFormat="1" x14ac:dyDescent="0.35">
      <c r="A132"/>
      <c r="B132" s="16">
        <v>96</v>
      </c>
      <c r="C132">
        <f t="shared" si="25"/>
        <v>96</v>
      </c>
      <c r="D132" s="17" t="str">
        <f>IF(AND($C$5&lt;=B132, B132&lt;=$C$17), B132-$C$5, "")</f>
        <v/>
      </c>
      <c r="E132" s="17" t="str">
        <f t="shared" si="26"/>
        <v/>
      </c>
      <c r="F132" s="26">
        <f t="shared" si="27"/>
        <v>-95</v>
      </c>
      <c r="G132" s="18">
        <f t="shared" si="42"/>
        <v>96</v>
      </c>
      <c r="H132" s="11">
        <f t="shared" si="29"/>
        <v>0</v>
      </c>
      <c r="I132" s="10">
        <f t="shared" si="30"/>
        <v>0</v>
      </c>
      <c r="J132" s="11">
        <f>IF(B132&gt;=$C$5,($C$17-$C$5)-C132, "")</f>
        <v>-96</v>
      </c>
      <c r="K132" s="11">
        <f>IF(B132&gt;=$C$5,J132*$C$9*$C$11,"")</f>
        <v>0</v>
      </c>
      <c r="L132" s="11">
        <f t="shared" si="21"/>
        <v>0</v>
      </c>
      <c r="M132" s="11">
        <f>IF(B132&gt;=$C$5, (18-$C$16)-C132, "")</f>
        <v>-78</v>
      </c>
      <c r="N132" s="11">
        <f>IF(B132&gt;=$C$5,4*$C$15*$C$14,"")</f>
        <v>0</v>
      </c>
      <c r="O132" s="11">
        <f t="shared" si="31"/>
        <v>0</v>
      </c>
      <c r="P132" s="5">
        <f>IF(B132&gt;=$C$5,$C$13-C132,"")</f>
        <v>-95</v>
      </c>
      <c r="Q132" s="5">
        <f>IF(B132&gt;=$C$5,$C$12/$C$13*P132,"")</f>
        <v>0</v>
      </c>
      <c r="R132" s="5">
        <f t="shared" si="22"/>
        <v>0</v>
      </c>
      <c r="S132" s="43">
        <f t="shared" si="37"/>
        <v>0</v>
      </c>
      <c r="T132" s="5">
        <f>IF(AND($C$5&lt;=B132,B132&lt;= $C$17), FV($C$23/12,12*C132,$C$32,$C$20,0)*-1,0)</f>
        <v>0</v>
      </c>
      <c r="V132" s="5" t="e">
        <f t="shared" si="48"/>
        <v>#VALUE!</v>
      </c>
      <c r="W132" s="5" t="e">
        <f t="shared" si="45"/>
        <v>#VALUE!</v>
      </c>
      <c r="X132" s="5">
        <f t="shared" si="43"/>
        <v>0</v>
      </c>
      <c r="Y132" s="5" t="e">
        <f t="shared" si="23"/>
        <v>#VALUE!</v>
      </c>
      <c r="Z132" s="5" t="e">
        <f t="shared" si="33"/>
        <v>#VALUE!</v>
      </c>
      <c r="AA132" s="70" t="e">
        <f t="shared" si="39"/>
        <v>#VALUE!</v>
      </c>
      <c r="AB132" s="45">
        <v>0</v>
      </c>
      <c r="AC132" s="32">
        <f>IF(AND($C$5&lt;=B132, B132&lt;=$C$17), FV($C$22/12,12*D132,$C$21,$C$20,0)*-1,0)</f>
        <v>0</v>
      </c>
      <c r="AE132" s="5">
        <f t="shared" si="46"/>
        <v>0</v>
      </c>
      <c r="AF132" s="5">
        <f t="shared" si="47"/>
        <v>0</v>
      </c>
      <c r="AG132" s="5">
        <f t="shared" si="44"/>
        <v>0</v>
      </c>
      <c r="AH132" s="5">
        <f t="shared" si="24"/>
        <v>0</v>
      </c>
      <c r="AI132" s="5">
        <f t="shared" si="40"/>
        <v>0</v>
      </c>
      <c r="AJ132" s="71" t="str">
        <f t="shared" si="41"/>
        <v/>
      </c>
      <c r="AK132" s="65">
        <v>0</v>
      </c>
      <c r="AL132" s="66"/>
    </row>
    <row r="133" spans="1:38" s="5" customFormat="1" x14ac:dyDescent="0.35">
      <c r="A133"/>
      <c r="B133" s="16">
        <v>97</v>
      </c>
      <c r="C133">
        <f t="shared" si="25"/>
        <v>97</v>
      </c>
      <c r="D133" s="17" t="str">
        <f>IF(AND($C$5&lt;=B133, B133&lt;=$C$17), B133-$C$5, "")</f>
        <v/>
      </c>
      <c r="E133" s="17" t="str">
        <f t="shared" si="26"/>
        <v/>
      </c>
      <c r="F133" s="26">
        <f t="shared" si="27"/>
        <v>-96</v>
      </c>
      <c r="G133" s="18">
        <f t="shared" si="42"/>
        <v>97</v>
      </c>
      <c r="H133" s="11">
        <f t="shared" si="29"/>
        <v>0</v>
      </c>
      <c r="I133" s="10">
        <f t="shared" si="30"/>
        <v>0</v>
      </c>
      <c r="J133" s="11">
        <f>IF(B133&gt;=$C$5,($C$17-$C$5)-C133, "")</f>
        <v>-97</v>
      </c>
      <c r="K133" s="11">
        <f>IF(B133&gt;=$C$5,J133*$C$9*$C$11,"")</f>
        <v>0</v>
      </c>
      <c r="L133" s="11">
        <f t="shared" si="21"/>
        <v>0</v>
      </c>
      <c r="M133" s="11">
        <f>IF(B133&gt;=$C$5, (18-$C$16)-C133, "")</f>
        <v>-79</v>
      </c>
      <c r="N133" s="11">
        <f>IF(B133&gt;=$C$5,4*$C$15*$C$14,"")</f>
        <v>0</v>
      </c>
      <c r="O133" s="11">
        <f t="shared" si="31"/>
        <v>0</v>
      </c>
      <c r="P133" s="5">
        <f>IF(B133&gt;=$C$5,$C$13-C133,"")</f>
        <v>-96</v>
      </c>
      <c r="Q133" s="5">
        <f>IF(B133&gt;=$C$5,$C$12/$C$13*P133,"")</f>
        <v>0</v>
      </c>
      <c r="R133" s="5">
        <f t="shared" si="22"/>
        <v>0</v>
      </c>
      <c r="S133" s="43">
        <f t="shared" si="37"/>
        <v>0</v>
      </c>
      <c r="T133" s="5">
        <f>IF(AND($C$5&lt;=B133,B133&lt;= $C$17), FV($C$23/12,12*C133,$C$32,$C$20,0)*-1,0)</f>
        <v>0</v>
      </c>
      <c r="V133" s="5" t="e">
        <f t="shared" si="48"/>
        <v>#VALUE!</v>
      </c>
      <c r="W133" s="5" t="e">
        <f t="shared" si="45"/>
        <v>#VALUE!</v>
      </c>
      <c r="X133" s="5">
        <f t="shared" si="43"/>
        <v>0</v>
      </c>
      <c r="Y133" s="5" t="e">
        <f t="shared" si="23"/>
        <v>#VALUE!</v>
      </c>
      <c r="Z133" s="5" t="e">
        <f t="shared" si="33"/>
        <v>#VALUE!</v>
      </c>
      <c r="AA133" s="70" t="e">
        <f t="shared" si="39"/>
        <v>#VALUE!</v>
      </c>
      <c r="AB133" s="45">
        <v>0</v>
      </c>
      <c r="AC133" s="32">
        <f>IF(AND($C$5&lt;=B133, B133&lt;=$C$17), FV($C$22/12,12*D133,$C$21,$C$20,0)*-1,0)</f>
        <v>0</v>
      </c>
      <c r="AE133" s="5">
        <f t="shared" si="46"/>
        <v>0</v>
      </c>
      <c r="AF133" s="5">
        <f t="shared" si="47"/>
        <v>0</v>
      </c>
      <c r="AG133" s="5">
        <f t="shared" si="44"/>
        <v>0</v>
      </c>
      <c r="AH133" s="5">
        <f t="shared" si="24"/>
        <v>0</v>
      </c>
      <c r="AI133" s="5">
        <f t="shared" si="40"/>
        <v>0</v>
      </c>
      <c r="AJ133" s="71" t="str">
        <f t="shared" si="41"/>
        <v/>
      </c>
      <c r="AK133" s="65">
        <v>0</v>
      </c>
      <c r="AL133" s="66"/>
    </row>
    <row r="134" spans="1:38" s="5" customFormat="1" x14ac:dyDescent="0.35">
      <c r="A134"/>
      <c r="B134" s="16">
        <v>98</v>
      </c>
      <c r="C134">
        <f t="shared" si="25"/>
        <v>98</v>
      </c>
      <c r="D134" s="17" t="str">
        <f>IF(AND($C$5&lt;=B134, B134&lt;=$C$17), B134-$C$5, "")</f>
        <v/>
      </c>
      <c r="E134" s="17" t="str">
        <f t="shared" si="26"/>
        <v/>
      </c>
      <c r="F134" s="26">
        <f t="shared" si="27"/>
        <v>-97</v>
      </c>
      <c r="G134" s="18">
        <f t="shared" si="42"/>
        <v>98</v>
      </c>
      <c r="H134" s="11">
        <f t="shared" si="29"/>
        <v>0</v>
      </c>
      <c r="I134" s="10">
        <f t="shared" si="30"/>
        <v>0</v>
      </c>
      <c r="J134" s="11">
        <f>IF(B134&gt;=$C$5,($C$17-$C$5)-C134, "")</f>
        <v>-98</v>
      </c>
      <c r="K134" s="11">
        <f>IF(B134&gt;=$C$5,J134*$C$9*$C$11,"")</f>
        <v>0</v>
      </c>
      <c r="L134" s="11">
        <f t="shared" si="21"/>
        <v>0</v>
      </c>
      <c r="M134" s="11">
        <f>IF(B134&gt;=$C$5, (18-$C$16)-C134, "")</f>
        <v>-80</v>
      </c>
      <c r="N134" s="11">
        <f>IF(B134&gt;=$C$5,4*$C$15*$C$14,"")</f>
        <v>0</v>
      </c>
      <c r="O134" s="11">
        <f t="shared" si="31"/>
        <v>0</v>
      </c>
      <c r="P134" s="5">
        <f>IF(B134&gt;=$C$5,$C$13-C134,"")</f>
        <v>-97</v>
      </c>
      <c r="Q134" s="5">
        <f>IF(B134&gt;=$C$5,$C$12/$C$13*P134,"")</f>
        <v>0</v>
      </c>
      <c r="R134" s="5">
        <f t="shared" si="22"/>
        <v>0</v>
      </c>
      <c r="S134" s="43">
        <f t="shared" si="37"/>
        <v>0</v>
      </c>
      <c r="T134" s="5">
        <f>IF(AND($C$5&lt;=B134,B134&lt;= $C$17), FV($C$23/12,12*C134,$C$32,$C$20,0)*-1,0)</f>
        <v>0</v>
      </c>
      <c r="V134" s="5" t="e">
        <f t="shared" si="48"/>
        <v>#VALUE!</v>
      </c>
      <c r="W134" s="5" t="e">
        <f t="shared" si="45"/>
        <v>#VALUE!</v>
      </c>
      <c r="X134" s="5">
        <f t="shared" si="43"/>
        <v>0</v>
      </c>
      <c r="Y134" s="5" t="e">
        <f t="shared" si="23"/>
        <v>#VALUE!</v>
      </c>
      <c r="Z134" s="5" t="e">
        <f t="shared" si="33"/>
        <v>#VALUE!</v>
      </c>
      <c r="AA134" s="70" t="e">
        <f t="shared" si="39"/>
        <v>#VALUE!</v>
      </c>
      <c r="AB134" s="45">
        <v>0</v>
      </c>
      <c r="AC134" s="32">
        <f>IF(AND($C$5&lt;=B134, B134&lt;=$C$17), FV($C$22/12,12*D134,$C$21,$C$20,0)*-1,0)</f>
        <v>0</v>
      </c>
      <c r="AE134" s="5">
        <f t="shared" si="46"/>
        <v>0</v>
      </c>
      <c r="AF134" s="5">
        <f t="shared" si="47"/>
        <v>0</v>
      </c>
      <c r="AG134" s="5">
        <f t="shared" si="44"/>
        <v>0</v>
      </c>
      <c r="AH134" s="5">
        <f t="shared" si="24"/>
        <v>0</v>
      </c>
      <c r="AI134" s="5">
        <f t="shared" si="40"/>
        <v>0</v>
      </c>
      <c r="AJ134" s="71" t="str">
        <f t="shared" si="41"/>
        <v/>
      </c>
      <c r="AK134" s="65">
        <v>0</v>
      </c>
      <c r="AL134" s="66"/>
    </row>
    <row r="135" spans="1:38" s="5" customFormat="1" x14ac:dyDescent="0.35">
      <c r="A135"/>
      <c r="B135" s="16">
        <v>99</v>
      </c>
      <c r="C135">
        <f t="shared" si="25"/>
        <v>99</v>
      </c>
      <c r="D135" s="17" t="str">
        <f>IF(AND($C$5&lt;=B135, B135&lt;=$C$17), B135-$C$5, "")</f>
        <v/>
      </c>
      <c r="E135" s="17" t="str">
        <f t="shared" si="26"/>
        <v/>
      </c>
      <c r="F135" s="26">
        <f t="shared" si="27"/>
        <v>-98</v>
      </c>
      <c r="G135" s="18">
        <f t="shared" si="42"/>
        <v>99</v>
      </c>
      <c r="H135" s="11">
        <f t="shared" si="29"/>
        <v>0</v>
      </c>
      <c r="I135" s="10">
        <f t="shared" si="30"/>
        <v>0</v>
      </c>
      <c r="J135" s="11">
        <f>IF(B135&gt;=$C$5,($C$17-$C$5)-C135, "")</f>
        <v>-99</v>
      </c>
      <c r="K135" s="11">
        <f>IF(B135&gt;=$C$5,J135*$C$9*$C$11,"")</f>
        <v>0</v>
      </c>
      <c r="L135" s="11">
        <f t="shared" ref="L135:L136" si="49">IF(K135&gt;0,K135,0)</f>
        <v>0</v>
      </c>
      <c r="M135" s="11">
        <f>IF(B135&gt;=$C$5, (18-$C$16)-C135, "")</f>
        <v>-81</v>
      </c>
      <c r="N135" s="11">
        <f>IF(B135&gt;=$C$5,4*$C$15*$C$14,"")</f>
        <v>0</v>
      </c>
      <c r="O135" s="11">
        <f t="shared" si="31"/>
        <v>0</v>
      </c>
      <c r="P135" s="5">
        <f>IF(B135&gt;=$C$5,$C$13-C135,"")</f>
        <v>-98</v>
      </c>
      <c r="Q135" s="5">
        <f>IF(B135&gt;=$C$5,$C$12/$C$13*P135,"")</f>
        <v>0</v>
      </c>
      <c r="R135" s="5">
        <f t="shared" ref="R135:R136" si="50">IF(Q135&gt;=0,Q135,0)</f>
        <v>0</v>
      </c>
      <c r="S135" s="43">
        <f t="shared" si="37"/>
        <v>0</v>
      </c>
      <c r="T135" s="5">
        <f>IF(AND($C$5&lt;=B135,B135&lt;= $C$17), FV($C$23/12,12*C135,$C$32,$C$20,0)*-1,0)</f>
        <v>0</v>
      </c>
      <c r="V135" s="5" t="e">
        <f t="shared" si="48"/>
        <v>#VALUE!</v>
      </c>
      <c r="W135" s="5" t="e">
        <f t="shared" si="45"/>
        <v>#VALUE!</v>
      </c>
      <c r="X135" s="5">
        <f t="shared" si="43"/>
        <v>0</v>
      </c>
      <c r="Y135" s="5" t="e">
        <f t="shared" si="23"/>
        <v>#VALUE!</v>
      </c>
      <c r="Z135" s="5" t="e">
        <f t="shared" si="33"/>
        <v>#VALUE!</v>
      </c>
      <c r="AA135" s="70" t="e">
        <f t="shared" si="39"/>
        <v>#VALUE!</v>
      </c>
      <c r="AB135" s="45">
        <v>0</v>
      </c>
      <c r="AC135" s="32">
        <f>IF(AND($C$5&lt;=B135, B135&lt;=$C$17), FV($C$22/12,12*D135,$C$21,$C$20,0)*-1,0)</f>
        <v>0</v>
      </c>
      <c r="AE135" s="5">
        <f t="shared" si="46"/>
        <v>0</v>
      </c>
      <c r="AF135" s="5">
        <f t="shared" si="47"/>
        <v>0</v>
      </c>
      <c r="AG135" s="5">
        <f t="shared" si="44"/>
        <v>0</v>
      </c>
      <c r="AH135" s="5">
        <f t="shared" si="24"/>
        <v>0</v>
      </c>
      <c r="AI135" s="5">
        <f t="shared" si="40"/>
        <v>0</v>
      </c>
      <c r="AJ135" s="71" t="str">
        <f t="shared" si="41"/>
        <v/>
      </c>
      <c r="AK135" s="65">
        <v>0</v>
      </c>
      <c r="AL135" s="66"/>
    </row>
    <row r="136" spans="1:38" s="5" customFormat="1" ht="15" thickBot="1" x14ac:dyDescent="0.4">
      <c r="A136"/>
      <c r="B136" s="19">
        <v>100</v>
      </c>
      <c r="C136" s="20">
        <f t="shared" si="25"/>
        <v>100</v>
      </c>
      <c r="D136" s="21" t="str">
        <f>IF(AND($C$5&lt;=B136, B136&lt;=$C$17), B136-$C$5, "")</f>
        <v/>
      </c>
      <c r="E136" s="21" t="str">
        <f t="shared" si="26"/>
        <v/>
      </c>
      <c r="F136" s="27">
        <f t="shared" si="27"/>
        <v>-99</v>
      </c>
      <c r="G136" s="22">
        <f t="shared" si="42"/>
        <v>100</v>
      </c>
      <c r="H136" s="13">
        <f t="shared" si="29"/>
        <v>0</v>
      </c>
      <c r="I136" s="12">
        <f t="shared" si="30"/>
        <v>0</v>
      </c>
      <c r="J136" s="13">
        <f>IF(B136&gt;=$C$5,($C$17-$C$5)-C136, "")</f>
        <v>-100</v>
      </c>
      <c r="K136" s="13">
        <f>IF(B136&gt;=$C$5,J136*$C$9*$C$11,"")</f>
        <v>0</v>
      </c>
      <c r="L136" s="13">
        <f t="shared" si="49"/>
        <v>0</v>
      </c>
      <c r="M136" s="13">
        <f>IF(B136&gt;=$C$5, (18-$C$16)-C136, "")</f>
        <v>-82</v>
      </c>
      <c r="N136" s="13">
        <f>IF(B136&gt;=$C$5,4*$C$15*$C$14,"")</f>
        <v>0</v>
      </c>
      <c r="O136" s="13">
        <f t="shared" si="31"/>
        <v>0</v>
      </c>
      <c r="P136" s="14">
        <f>IF(B136&gt;=$C$5,$C$13-C136,"")</f>
        <v>-99</v>
      </c>
      <c r="Q136" s="14">
        <f>IF(B136&gt;=$C$5,$C$12/$C$13*P136,"")</f>
        <v>0</v>
      </c>
      <c r="R136" s="14">
        <f t="shared" si="50"/>
        <v>0</v>
      </c>
      <c r="S136" s="44">
        <f t="shared" si="37"/>
        <v>0</v>
      </c>
      <c r="T136" s="33">
        <f>IF(AND($C$5&lt;=B136,B136&lt;= $C$17), FV($C$23/12,12*C136,$C$32,$C$20,0)*-1,0)</f>
        <v>0</v>
      </c>
      <c r="U136" s="14"/>
      <c r="V136" s="14" t="e">
        <f t="shared" si="48"/>
        <v>#VALUE!</v>
      </c>
      <c r="W136" s="14" t="e">
        <f t="shared" si="45"/>
        <v>#VALUE!</v>
      </c>
      <c r="X136" s="14">
        <f t="shared" si="43"/>
        <v>0</v>
      </c>
      <c r="Y136" s="14" t="e">
        <f t="shared" si="23"/>
        <v>#VALUE!</v>
      </c>
      <c r="Z136" s="14" t="e">
        <f t="shared" si="33"/>
        <v>#VALUE!</v>
      </c>
      <c r="AA136" s="69" t="e">
        <f t="shared" si="39"/>
        <v>#VALUE!</v>
      </c>
      <c r="AB136" s="46">
        <v>0</v>
      </c>
      <c r="AC136" s="33">
        <f>IF(AND($C$5&lt;=B136, B136&lt;=$C$17), FV($C$22/12,12*D136,$C$21,$C$20,0)*-1,0)</f>
        <v>0</v>
      </c>
      <c r="AD136" s="14"/>
      <c r="AE136" s="14">
        <f t="shared" si="46"/>
        <v>0</v>
      </c>
      <c r="AF136" s="14">
        <f t="shared" si="47"/>
        <v>0</v>
      </c>
      <c r="AG136" s="14">
        <f t="shared" si="44"/>
        <v>0</v>
      </c>
      <c r="AH136" s="14">
        <f t="shared" si="24"/>
        <v>0</v>
      </c>
      <c r="AI136" s="14">
        <f t="shared" si="40"/>
        <v>0</v>
      </c>
      <c r="AJ136" s="103" t="str">
        <f t="shared" si="41"/>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6C281FA2-B367-4867-82F2-926DC60B6B17}"/>
    <hyperlink ref="A9" r:id="rId2" xr:uid="{91A12F2D-39AF-47FA-9D0F-9FBA43101E9F}"/>
    <hyperlink ref="B23" r:id="rId3" xr:uid="{A42A4B88-B2A1-4DF9-8C80-A5179F74498A}"/>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09240-E3E4-473F-9617-586206E136F2}">
  <dimension ref="A1:CA136"/>
  <sheetViews>
    <sheetView workbookViewId="0">
      <pane xSplit="3" topLeftCell="D1" activePane="topRight" state="frozen"/>
      <selection activeCell="A4" sqref="A4"/>
      <selection pane="topRight" activeCell="A30" sqref="A30:XFD30"/>
    </sheetView>
  </sheetViews>
  <sheetFormatPr defaultRowHeight="14.5" x14ac:dyDescent="0.35"/>
  <cols>
    <col min="1" max="1" width="14.81640625" customWidth="1"/>
    <col min="2" max="2" width="15.179687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7.8164062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113">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t="s">
        <v>77</v>
      </c>
      <c r="H17" s="7"/>
      <c r="I17" s="7"/>
      <c r="J17" s="7"/>
      <c r="K17" s="7"/>
      <c r="L17" s="7"/>
      <c r="M17" s="7"/>
      <c r="N17" s="7"/>
      <c r="O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40">
        <v>0.09</v>
      </c>
      <c r="D23" s="79" t="s">
        <v>37</v>
      </c>
      <c r="E23" s="4"/>
    </row>
    <row r="24" spans="1:15" x14ac:dyDescent="0.35">
      <c r="A24" t="s">
        <v>38</v>
      </c>
      <c r="C24" s="40">
        <v>0.04</v>
      </c>
      <c r="D24" s="2" t="s">
        <v>39</v>
      </c>
      <c r="E24" s="4"/>
    </row>
    <row r="25" spans="1:15" ht="15" thickBot="1" x14ac:dyDescent="0.4">
      <c r="A25" t="s">
        <v>40</v>
      </c>
      <c r="C25" s="41">
        <v>0.03</v>
      </c>
      <c r="D25" t="s">
        <v>41</v>
      </c>
      <c r="E25" s="4"/>
    </row>
    <row r="26" spans="1:15" ht="15" thickBot="1" x14ac:dyDescent="0.4">
      <c r="A26" t="s">
        <v>85</v>
      </c>
      <c r="C26" s="130">
        <f>C9/2</f>
        <v>0</v>
      </c>
      <c r="D26"/>
      <c r="E26" s="4"/>
    </row>
    <row r="27" spans="1:15" x14ac:dyDescent="0.35">
      <c r="A27" t="s">
        <v>42</v>
      </c>
      <c r="C27" s="117">
        <f>FV(C23/12,(C17-C5)*12,0,C20,1)*-1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ht="15" thickBot="1" x14ac:dyDescent="0.4">
      <c r="A31" t="s">
        <v>46</v>
      </c>
      <c r="C31" s="123" t="e">
        <f>PMT(C23/12, (C17-C5)*12, 0, -(C29-FV(C23/12,(C17-C5)*12,0,-C20,1)))</f>
        <v>#NUM!</v>
      </c>
      <c r="D31" s="6"/>
      <c r="E31" s="8"/>
    </row>
    <row r="32" spans="1:15" ht="15" thickBot="1" x14ac:dyDescent="0.4">
      <c r="A32" t="s">
        <v>74</v>
      </c>
      <c r="C32" s="124"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99" si="0">IF($C$5&lt;=B36,$B36-$C$5,"")</f>
        <v>0</v>
      </c>
      <c r="D36" s="17">
        <f>IF(AND($C$5&lt;=B36, B36&lt;=$C$17), B36-$C$5, "")</f>
        <v>0</v>
      </c>
      <c r="E36" s="17">
        <f t="shared" ref="E36:E99" si="1">IF(AND($C$17&lt;=B36, B36&lt;=$C$18), B36-$C$17, "")</f>
        <v>0</v>
      </c>
      <c r="F36" s="26">
        <f t="shared" ref="F36:F99" si="2">IF(B36&gt;=$C$5, $C$8-C36, "")</f>
        <v>1</v>
      </c>
      <c r="G36" s="18">
        <f t="shared" ref="G36:G99" si="3">IF(B36&gt;=$C$17, B36-$C$17, "")</f>
        <v>0</v>
      </c>
      <c r="H36" s="11">
        <f t="shared" ref="H36:H99"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102">
        <f>IF(B36&gt;=$C$5,I36+L36+O36+R36,"")</f>
        <v>0</v>
      </c>
      <c r="T36" s="5" t="e">
        <f>IF(AND($C$5&lt;=B36,B36&lt;= $C$17), FV($C$23/12,12*C36,$C$32,$C$20,0)*-1,0)</f>
        <v>#NUM!</v>
      </c>
      <c r="V36" s="101" t="e">
        <f t="shared" ref="V36:V92" si="9">Y35*$C$24</f>
        <v>#VALUE!</v>
      </c>
      <c r="W36" s="101" t="e">
        <f t="shared" ref="W36:W100" si="10">Y35+V36</f>
        <v>#VALUE!</v>
      </c>
      <c r="X36" s="5">
        <f t="shared" ref="X36:X99" si="11">IF($B36&gt;$C$17,$C$28*((1+$C$25)^$E36),0)</f>
        <v>0</v>
      </c>
      <c r="Z36" s="5" t="e">
        <f t="shared" ref="Z36:Z99" si="12">T36+Y36</f>
        <v>#NUM!</v>
      </c>
      <c r="AA36" s="70" t="e">
        <f>IF(Z36&gt;0,Z36,"")</f>
        <v>#NUM!</v>
      </c>
      <c r="AB36" s="45">
        <v>0</v>
      </c>
      <c r="AC36" s="85">
        <f>IF(AND($C$5&lt;=B36, B36&lt;=$C$17), FV($C$22/12,12*D36,$C$21,$C$20,0)*-1,0)</f>
        <v>0</v>
      </c>
      <c r="AE36" s="101" t="e">
        <f t="shared" ref="AE36:AE99" si="13">AH35*$C$22</f>
        <v>#VALUE!</v>
      </c>
      <c r="AF36" s="101" t="e">
        <f t="shared" ref="AF36:AF99" si="14">AH35+AE36</f>
        <v>#VALUE!</v>
      </c>
      <c r="AG36" s="5">
        <f t="shared" ref="AG36:AG99" si="15">IF($B36&gt;$C$17,$C$28*((1+$C$25)^$G36),0)</f>
        <v>0</v>
      </c>
      <c r="AI36" s="5">
        <f>AC36+AH36</f>
        <v>0</v>
      </c>
      <c r="AJ36" s="71"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6">IF(B37&gt;=$C$5,I37+L37+O37+R37,"")</f>
        <v>0</v>
      </c>
      <c r="T37" s="5">
        <f>IF(AND($C$5&lt;=B37,B37&lt;= $C$17), FV($C$23/12,12*C37,$C$32,$C$20,0)*-1,0)</f>
        <v>0</v>
      </c>
      <c r="V37" s="5">
        <f t="shared" si="9"/>
        <v>0</v>
      </c>
      <c r="W37" s="5">
        <f t="shared" si="10"/>
        <v>0</v>
      </c>
      <c r="X37" s="5" t="e">
        <f t="shared" si="11"/>
        <v>#VALUE!</v>
      </c>
      <c r="Z37" s="5">
        <f t="shared" si="12"/>
        <v>0</v>
      </c>
      <c r="AA37" s="70" t="str">
        <f t="shared" ref="AA37:AA100" si="17">IF(Z37&gt;0,Z37,"")</f>
        <v/>
      </c>
      <c r="AB37" s="45">
        <v>0</v>
      </c>
      <c r="AC37" s="32">
        <f>IF(AND($C$5&lt;=B37, B37&lt;=$C$17), FV($C$22/12,12*D37,$C$21,$C$20,0)*-1,0)</f>
        <v>0</v>
      </c>
      <c r="AE37" s="5">
        <f t="shared" si="13"/>
        <v>0</v>
      </c>
      <c r="AF37" s="5">
        <f t="shared" si="14"/>
        <v>0</v>
      </c>
      <c r="AG37" s="5">
        <f t="shared" si="15"/>
        <v>0</v>
      </c>
      <c r="AI37" s="5">
        <f t="shared" ref="AI37:AI100" si="18">AC37+AH37</f>
        <v>0</v>
      </c>
      <c r="AJ37" s="71" t="str">
        <f t="shared" ref="AJ37:AJ100" si="19">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6"/>
        <v>0</v>
      </c>
      <c r="T38" s="5">
        <f>IF(AND($C$5&lt;=B38,B38&lt;= $C$17), FV($C$23/12,12*C38,$C$32,$C$20,0)*-1,0)</f>
        <v>0</v>
      </c>
      <c r="V38" s="5">
        <f t="shared" si="9"/>
        <v>0</v>
      </c>
      <c r="W38" s="5">
        <f t="shared" si="10"/>
        <v>0</v>
      </c>
      <c r="X38" s="5" t="e">
        <f t="shared" si="11"/>
        <v>#VALUE!</v>
      </c>
      <c r="Z38" s="5">
        <f t="shared" si="12"/>
        <v>0</v>
      </c>
      <c r="AA38" s="70" t="str">
        <f t="shared" si="17"/>
        <v/>
      </c>
      <c r="AB38" s="45">
        <v>0</v>
      </c>
      <c r="AC38" s="32">
        <f>IF(AND($C$5&lt;=B38, B38&lt;=$C$17), FV($C$22/12,12*D38,$C$21,$C$20,0)*-1,0)</f>
        <v>0</v>
      </c>
      <c r="AE38" s="5">
        <f t="shared" si="13"/>
        <v>0</v>
      </c>
      <c r="AF38" s="5">
        <f t="shared" si="14"/>
        <v>0</v>
      </c>
      <c r="AG38" s="5">
        <f t="shared" si="15"/>
        <v>0</v>
      </c>
      <c r="AI38" s="5">
        <f t="shared" si="18"/>
        <v>0</v>
      </c>
      <c r="AJ38" s="71" t="str">
        <f t="shared" si="19"/>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6"/>
        <v>0</v>
      </c>
      <c r="T39" s="5">
        <f>IF(AND($C$5&lt;=B39,B39&lt;= $C$17), FV($C$23/12,12*C39,$C$32,$C$20,0)*-1,0)</f>
        <v>0</v>
      </c>
      <c r="V39" s="5">
        <f t="shared" si="9"/>
        <v>0</v>
      </c>
      <c r="W39" s="5">
        <f t="shared" si="10"/>
        <v>0</v>
      </c>
      <c r="X39" s="5" t="e">
        <f t="shared" si="11"/>
        <v>#VALUE!</v>
      </c>
      <c r="Z39" s="5">
        <f t="shared" si="12"/>
        <v>0</v>
      </c>
      <c r="AA39" s="70" t="str">
        <f t="shared" si="17"/>
        <v/>
      </c>
      <c r="AB39" s="45">
        <v>0</v>
      </c>
      <c r="AC39" s="32">
        <f>IF(AND($C$5&lt;=B39, B39&lt;=$C$17), FV($C$22/12,12*D39,$C$21,$C$20,0)*-1,0)</f>
        <v>0</v>
      </c>
      <c r="AE39" s="5">
        <f t="shared" si="13"/>
        <v>0</v>
      </c>
      <c r="AF39" s="5">
        <f t="shared" si="14"/>
        <v>0</v>
      </c>
      <c r="AG39" s="5">
        <f t="shared" si="15"/>
        <v>0</v>
      </c>
      <c r="AI39" s="5">
        <f t="shared" si="18"/>
        <v>0</v>
      </c>
      <c r="AJ39" s="71" t="str">
        <f t="shared" si="19"/>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6"/>
        <v>0</v>
      </c>
      <c r="T40" s="5">
        <f>IF(AND($C$5&lt;=B40,B40&lt;= $C$17), FV($C$23/12,12*C40,$C$32,$C$20,0)*-1,0)</f>
        <v>0</v>
      </c>
      <c r="V40" s="5">
        <f t="shared" si="9"/>
        <v>0</v>
      </c>
      <c r="W40" s="5">
        <f t="shared" si="10"/>
        <v>0</v>
      </c>
      <c r="X40" s="5" t="e">
        <f t="shared" si="11"/>
        <v>#VALUE!</v>
      </c>
      <c r="Z40" s="5">
        <f t="shared" si="12"/>
        <v>0</v>
      </c>
      <c r="AA40" s="70" t="str">
        <f t="shared" si="17"/>
        <v/>
      </c>
      <c r="AB40" s="45">
        <v>0</v>
      </c>
      <c r="AC40" s="32">
        <f>IF(AND($C$5&lt;=B40, B40&lt;=$C$17), FV($C$22/12,12*D40,$C$21,$C$20,0)*-1,0)</f>
        <v>0</v>
      </c>
      <c r="AE40" s="5">
        <f t="shared" si="13"/>
        <v>0</v>
      </c>
      <c r="AF40" s="5">
        <f t="shared" si="14"/>
        <v>0</v>
      </c>
      <c r="AG40" s="5">
        <f t="shared" si="15"/>
        <v>0</v>
      </c>
      <c r="AI40" s="5">
        <f t="shared" si="18"/>
        <v>0</v>
      </c>
      <c r="AJ40" s="71" t="str">
        <f t="shared" si="19"/>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6"/>
        <v>0</v>
      </c>
      <c r="T41" s="5">
        <f>IF(AND($C$5&lt;=B41,B41&lt;= $C$17), FV($C$23/12,12*C41,$C$32,$C$20,0)*-1,0)</f>
        <v>0</v>
      </c>
      <c r="V41" s="5">
        <f t="shared" si="9"/>
        <v>0</v>
      </c>
      <c r="W41" s="5">
        <f t="shared" si="10"/>
        <v>0</v>
      </c>
      <c r="X41" s="5" t="e">
        <f t="shared" si="11"/>
        <v>#VALUE!</v>
      </c>
      <c r="Z41" s="5">
        <f t="shared" si="12"/>
        <v>0</v>
      </c>
      <c r="AA41" s="70" t="str">
        <f t="shared" si="17"/>
        <v/>
      </c>
      <c r="AB41" s="45">
        <v>0</v>
      </c>
      <c r="AC41" s="32">
        <f>IF(AND($C$5&lt;=B41, B41&lt;=$C$17), FV($C$22/12,12*D41,$C$21,$C$20,0)*-1,0)</f>
        <v>0</v>
      </c>
      <c r="AE41" s="5">
        <f t="shared" si="13"/>
        <v>0</v>
      </c>
      <c r="AF41" s="5">
        <f t="shared" si="14"/>
        <v>0</v>
      </c>
      <c r="AG41" s="5">
        <f t="shared" si="15"/>
        <v>0</v>
      </c>
      <c r="AI41" s="5">
        <f t="shared" si="18"/>
        <v>0</v>
      </c>
      <c r="AJ41" s="71" t="str">
        <f t="shared" si="19"/>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6"/>
        <v>0</v>
      </c>
      <c r="T42" s="5">
        <f>IF(AND($C$5&lt;=B42,B42&lt;= $C$17), FV($C$23/12,12*C42,$C$32,$C$20,0)*-1,0)</f>
        <v>0</v>
      </c>
      <c r="V42" s="5">
        <f t="shared" si="9"/>
        <v>0</v>
      </c>
      <c r="W42" s="5">
        <f t="shared" si="10"/>
        <v>0</v>
      </c>
      <c r="X42" s="5" t="e">
        <f t="shared" si="11"/>
        <v>#VALUE!</v>
      </c>
      <c r="Z42" s="5">
        <f t="shared" si="12"/>
        <v>0</v>
      </c>
      <c r="AA42" s="70" t="str">
        <f t="shared" si="17"/>
        <v/>
      </c>
      <c r="AB42" s="45">
        <v>0</v>
      </c>
      <c r="AC42" s="32">
        <f>IF(AND($C$5&lt;=B42, B42&lt;=$C$17), FV($C$22/12,12*D42,$C$21,$C$20,0)*-1,0)</f>
        <v>0</v>
      </c>
      <c r="AE42" s="5">
        <f t="shared" si="13"/>
        <v>0</v>
      </c>
      <c r="AF42" s="5">
        <f t="shared" si="14"/>
        <v>0</v>
      </c>
      <c r="AG42" s="5">
        <f t="shared" si="15"/>
        <v>0</v>
      </c>
      <c r="AI42" s="5">
        <f t="shared" si="18"/>
        <v>0</v>
      </c>
      <c r="AJ42" s="71" t="str">
        <f t="shared" si="19"/>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6"/>
        <v>0</v>
      </c>
      <c r="T43" s="5">
        <f>IF(AND($C$5&lt;=B43,B43&lt;= $C$17), FV($C$23/12,12*C43,$C$32,$C$20,0)*-1,0)</f>
        <v>0</v>
      </c>
      <c r="V43" s="5">
        <f t="shared" si="9"/>
        <v>0</v>
      </c>
      <c r="W43" s="5">
        <f t="shared" si="10"/>
        <v>0</v>
      </c>
      <c r="X43" s="5" t="e">
        <f t="shared" si="11"/>
        <v>#VALUE!</v>
      </c>
      <c r="Z43" s="5">
        <f t="shared" si="12"/>
        <v>0</v>
      </c>
      <c r="AA43" s="70" t="str">
        <f t="shared" si="17"/>
        <v/>
      </c>
      <c r="AB43" s="45">
        <v>0</v>
      </c>
      <c r="AC43" s="32">
        <f>IF(AND($C$5&lt;=B43, B43&lt;=$C$17), FV($C$22/12,12*D43,$C$21,$C$20,0)*-1,0)</f>
        <v>0</v>
      </c>
      <c r="AE43" s="5">
        <f t="shared" si="13"/>
        <v>0</v>
      </c>
      <c r="AF43" s="5">
        <f t="shared" si="14"/>
        <v>0</v>
      </c>
      <c r="AG43" s="5">
        <f t="shared" si="15"/>
        <v>0</v>
      </c>
      <c r="AI43" s="5">
        <f t="shared" si="18"/>
        <v>0</v>
      </c>
      <c r="AJ43" s="71" t="str">
        <f t="shared" si="19"/>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6"/>
        <v>0</v>
      </c>
      <c r="T44" s="5">
        <f>IF(AND($C$5&lt;=B44,B44&lt;= $C$17), FV($C$23/12,12*C44,$C$32,$C$20,0)*-1,0)</f>
        <v>0</v>
      </c>
      <c r="V44" s="5">
        <f t="shared" si="9"/>
        <v>0</v>
      </c>
      <c r="W44" s="5">
        <f t="shared" si="10"/>
        <v>0</v>
      </c>
      <c r="X44" s="5" t="e">
        <f t="shared" si="11"/>
        <v>#VALUE!</v>
      </c>
      <c r="Z44" s="5">
        <f t="shared" si="12"/>
        <v>0</v>
      </c>
      <c r="AA44" s="70" t="str">
        <f t="shared" si="17"/>
        <v/>
      </c>
      <c r="AB44" s="45">
        <v>0</v>
      </c>
      <c r="AC44" s="32">
        <f>IF(AND($C$5&lt;=B44, B44&lt;=$C$17), FV($C$22/12,12*D44,$C$21,$C$20,0)*-1,0)</f>
        <v>0</v>
      </c>
      <c r="AE44" s="5">
        <f t="shared" si="13"/>
        <v>0</v>
      </c>
      <c r="AF44" s="5">
        <f t="shared" si="14"/>
        <v>0</v>
      </c>
      <c r="AG44" s="5">
        <f t="shared" si="15"/>
        <v>0</v>
      </c>
      <c r="AI44" s="5">
        <f t="shared" si="18"/>
        <v>0</v>
      </c>
      <c r="AJ44" s="71" t="str">
        <f t="shared" si="19"/>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6"/>
        <v>0</v>
      </c>
      <c r="T45" s="5">
        <f>IF(AND($C$5&lt;=B45,B45&lt;= $C$17), FV($C$23/12,12*C45,$C$32,$C$20,0)*-1,0)</f>
        <v>0</v>
      </c>
      <c r="V45" s="5">
        <f t="shared" si="9"/>
        <v>0</v>
      </c>
      <c r="W45" s="5">
        <f t="shared" si="10"/>
        <v>0</v>
      </c>
      <c r="X45" s="5" t="e">
        <f t="shared" si="11"/>
        <v>#VALUE!</v>
      </c>
      <c r="Z45" s="5">
        <f t="shared" si="12"/>
        <v>0</v>
      </c>
      <c r="AA45" s="70" t="str">
        <f t="shared" si="17"/>
        <v/>
      </c>
      <c r="AB45" s="45">
        <v>0</v>
      </c>
      <c r="AC45" s="32">
        <f>IF(AND($C$5&lt;=B45, B45&lt;=$C$17), FV($C$22/12,12*D45,$C$21,$C$20,0)*-1,0)</f>
        <v>0</v>
      </c>
      <c r="AE45" s="5">
        <f t="shared" si="13"/>
        <v>0</v>
      </c>
      <c r="AF45" s="5">
        <f t="shared" si="14"/>
        <v>0</v>
      </c>
      <c r="AG45" s="5">
        <f t="shared" si="15"/>
        <v>0</v>
      </c>
      <c r="AI45" s="5">
        <f t="shared" si="18"/>
        <v>0</v>
      </c>
      <c r="AJ45" s="71" t="str">
        <f t="shared" si="19"/>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6"/>
        <v>0</v>
      </c>
      <c r="T46" s="5">
        <f>IF(AND($C$5&lt;=B46,B46&lt;= $C$17), FV($C$23/12,12*C46,$C$32,$C$20,0)*-1,0)</f>
        <v>0</v>
      </c>
      <c r="V46" s="5">
        <f t="shared" si="9"/>
        <v>0</v>
      </c>
      <c r="W46" s="5">
        <f t="shared" si="10"/>
        <v>0</v>
      </c>
      <c r="X46" s="5" t="e">
        <f t="shared" si="11"/>
        <v>#VALUE!</v>
      </c>
      <c r="Z46" s="5">
        <f t="shared" si="12"/>
        <v>0</v>
      </c>
      <c r="AA46" s="70" t="str">
        <f t="shared" si="17"/>
        <v/>
      </c>
      <c r="AB46" s="45">
        <v>0</v>
      </c>
      <c r="AC46" s="32">
        <f>IF(AND($C$5&lt;=B46, B46&lt;=$C$17), FV($C$22/12,12*D46,$C$21,$C$20,0)*-1,0)</f>
        <v>0</v>
      </c>
      <c r="AE46" s="5">
        <f t="shared" si="13"/>
        <v>0</v>
      </c>
      <c r="AF46" s="5">
        <f t="shared" si="14"/>
        <v>0</v>
      </c>
      <c r="AG46" s="5">
        <f t="shared" si="15"/>
        <v>0</v>
      </c>
      <c r="AI46" s="5">
        <f t="shared" si="18"/>
        <v>0</v>
      </c>
      <c r="AJ46" s="71" t="str">
        <f t="shared" si="19"/>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6"/>
        <v>0</v>
      </c>
      <c r="T47" s="5">
        <f>IF(AND($C$5&lt;=B47,B47&lt;= $C$17), FV($C$23/12,12*C47,$C$32,$C$20,0)*-1,0)</f>
        <v>0</v>
      </c>
      <c r="V47" s="5">
        <f t="shared" si="9"/>
        <v>0</v>
      </c>
      <c r="W47" s="5">
        <f t="shared" si="10"/>
        <v>0</v>
      </c>
      <c r="X47" s="5" t="e">
        <f t="shared" si="11"/>
        <v>#VALUE!</v>
      </c>
      <c r="Z47" s="5">
        <f t="shared" si="12"/>
        <v>0</v>
      </c>
      <c r="AA47" s="70" t="str">
        <f t="shared" si="17"/>
        <v/>
      </c>
      <c r="AB47" s="45">
        <v>0</v>
      </c>
      <c r="AC47" s="32">
        <f>IF(AND($C$5&lt;=B47, B47&lt;=$C$17), FV($C$22/12,12*D47,$C$21,$C$20,0)*-1,0)</f>
        <v>0</v>
      </c>
      <c r="AE47" s="5">
        <f t="shared" si="13"/>
        <v>0</v>
      </c>
      <c r="AF47" s="5">
        <f t="shared" si="14"/>
        <v>0</v>
      </c>
      <c r="AG47" s="5">
        <f t="shared" si="15"/>
        <v>0</v>
      </c>
      <c r="AI47" s="5">
        <f t="shared" si="18"/>
        <v>0</v>
      </c>
      <c r="AJ47" s="71" t="str">
        <f t="shared" si="19"/>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6"/>
        <v>0</v>
      </c>
      <c r="T48" s="5">
        <f>IF(AND($C$5&lt;=B48,B48&lt;= $C$17), FV($C$23/12,12*C48,$C$32,$C$20,0)*-1,0)</f>
        <v>0</v>
      </c>
      <c r="V48" s="5">
        <f t="shared" si="9"/>
        <v>0</v>
      </c>
      <c r="W48" s="5">
        <f t="shared" si="10"/>
        <v>0</v>
      </c>
      <c r="X48" s="5" t="e">
        <f t="shared" si="11"/>
        <v>#VALUE!</v>
      </c>
      <c r="Z48" s="5">
        <f t="shared" si="12"/>
        <v>0</v>
      </c>
      <c r="AA48" s="70" t="str">
        <f t="shared" si="17"/>
        <v/>
      </c>
      <c r="AB48" s="45">
        <v>0</v>
      </c>
      <c r="AC48" s="32">
        <f>IF(AND($C$5&lt;=B48, B48&lt;=$C$17), FV($C$22/12,12*D48,$C$21,$C$20,0)*-1,0)</f>
        <v>0</v>
      </c>
      <c r="AE48" s="5">
        <f t="shared" si="13"/>
        <v>0</v>
      </c>
      <c r="AF48" s="5">
        <f t="shared" si="14"/>
        <v>0</v>
      </c>
      <c r="AG48" s="5">
        <f t="shared" si="15"/>
        <v>0</v>
      </c>
      <c r="AI48" s="5">
        <f t="shared" si="18"/>
        <v>0</v>
      </c>
      <c r="AJ48" s="71" t="str">
        <f t="shared" si="19"/>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6"/>
        <v>0</v>
      </c>
      <c r="T49" s="5">
        <f>IF(AND($C$5&lt;=B49,B49&lt;= $C$17), FV($C$23/12,12*C49,$C$32,$C$20,0)*-1,0)</f>
        <v>0</v>
      </c>
      <c r="V49" s="5">
        <f t="shared" si="9"/>
        <v>0</v>
      </c>
      <c r="W49" s="5">
        <f t="shared" si="10"/>
        <v>0</v>
      </c>
      <c r="X49" s="5" t="e">
        <f t="shared" si="11"/>
        <v>#VALUE!</v>
      </c>
      <c r="Z49" s="5">
        <f t="shared" si="12"/>
        <v>0</v>
      </c>
      <c r="AA49" s="70" t="str">
        <f t="shared" si="17"/>
        <v/>
      </c>
      <c r="AB49" s="45">
        <v>0</v>
      </c>
      <c r="AC49" s="32">
        <f>IF(AND($C$5&lt;=B49, B49&lt;=$C$17), FV($C$22/12,12*D49,$C$21,$C$20,0)*-1,0)</f>
        <v>0</v>
      </c>
      <c r="AE49" s="5">
        <f t="shared" si="13"/>
        <v>0</v>
      </c>
      <c r="AF49" s="5">
        <f t="shared" si="14"/>
        <v>0</v>
      </c>
      <c r="AG49" s="5">
        <f t="shared" si="15"/>
        <v>0</v>
      </c>
      <c r="AI49" s="5">
        <f t="shared" si="18"/>
        <v>0</v>
      </c>
      <c r="AJ49" s="71" t="str">
        <f t="shared" si="19"/>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6"/>
        <v>0</v>
      </c>
      <c r="T50" s="5">
        <f>IF(AND($C$5&lt;=B50,B50&lt;= $C$17), FV($C$23/12,12*C50,$C$32,$C$20,0)*-1,0)</f>
        <v>0</v>
      </c>
      <c r="V50" s="5">
        <f t="shared" si="9"/>
        <v>0</v>
      </c>
      <c r="W50" s="5">
        <f t="shared" si="10"/>
        <v>0</v>
      </c>
      <c r="X50" s="5" t="e">
        <f t="shared" si="11"/>
        <v>#VALUE!</v>
      </c>
      <c r="Z50" s="5">
        <f t="shared" si="12"/>
        <v>0</v>
      </c>
      <c r="AA50" s="70" t="str">
        <f t="shared" si="17"/>
        <v/>
      </c>
      <c r="AB50" s="45">
        <v>0</v>
      </c>
      <c r="AC50" s="32">
        <f>IF(AND($C$5&lt;=B50, B50&lt;=$C$17), FV($C$22/12,12*D50,$C$21,$C$20,0)*-1,0)</f>
        <v>0</v>
      </c>
      <c r="AE50" s="5">
        <f t="shared" si="13"/>
        <v>0</v>
      </c>
      <c r="AF50" s="5">
        <f t="shared" si="14"/>
        <v>0</v>
      </c>
      <c r="AG50" s="5">
        <f t="shared" si="15"/>
        <v>0</v>
      </c>
      <c r="AI50" s="5">
        <f t="shared" si="18"/>
        <v>0</v>
      </c>
      <c r="AJ50" s="71" t="str">
        <f t="shared" si="19"/>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6"/>
        <v>0</v>
      </c>
      <c r="T51" s="5">
        <f>IF(AND($C$5&lt;=B51,B51&lt;= $C$17), FV($C$23/12,12*C51,$C$32,$C$20,0)*-1,0)</f>
        <v>0</v>
      </c>
      <c r="V51" s="5">
        <f t="shared" si="9"/>
        <v>0</v>
      </c>
      <c r="W51" s="5">
        <f t="shared" si="10"/>
        <v>0</v>
      </c>
      <c r="X51" s="5" t="e">
        <f t="shared" si="11"/>
        <v>#VALUE!</v>
      </c>
      <c r="Z51" s="5">
        <f t="shared" si="12"/>
        <v>0</v>
      </c>
      <c r="AA51" s="70" t="str">
        <f t="shared" si="17"/>
        <v/>
      </c>
      <c r="AB51" s="45">
        <v>0</v>
      </c>
      <c r="AC51" s="32">
        <f>IF(AND($C$5&lt;=B51, B51&lt;=$C$17), FV($C$22/12,12*D51,$C$21,$C$20,0)*-1,0)</f>
        <v>0</v>
      </c>
      <c r="AE51" s="5">
        <f t="shared" si="13"/>
        <v>0</v>
      </c>
      <c r="AF51" s="5">
        <f t="shared" si="14"/>
        <v>0</v>
      </c>
      <c r="AG51" s="5">
        <f t="shared" si="15"/>
        <v>0</v>
      </c>
      <c r="AI51" s="5">
        <f t="shared" si="18"/>
        <v>0</v>
      </c>
      <c r="AJ51" s="71" t="str">
        <f t="shared" si="19"/>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6"/>
        <v>0</v>
      </c>
      <c r="T52" s="5">
        <f>IF(AND($C$5&lt;=B52,B52&lt;= $C$17), FV($C$23/12,12*C52,$C$32,$C$20,0)*-1,0)</f>
        <v>0</v>
      </c>
      <c r="V52" s="5">
        <f t="shared" si="9"/>
        <v>0</v>
      </c>
      <c r="W52" s="5">
        <f t="shared" si="10"/>
        <v>0</v>
      </c>
      <c r="X52" s="5" t="e">
        <f t="shared" si="11"/>
        <v>#VALUE!</v>
      </c>
      <c r="Z52" s="5">
        <f t="shared" si="12"/>
        <v>0</v>
      </c>
      <c r="AA52" s="70" t="str">
        <f t="shared" si="17"/>
        <v/>
      </c>
      <c r="AB52" s="45">
        <v>0</v>
      </c>
      <c r="AC52" s="32">
        <f>IF(AND($C$5&lt;=B52, B52&lt;=$C$17), FV($C$22/12,12*D52,$C$21,$C$20,0)*-1,0)</f>
        <v>0</v>
      </c>
      <c r="AE52" s="5">
        <f t="shared" si="13"/>
        <v>0</v>
      </c>
      <c r="AF52" s="5">
        <f t="shared" si="14"/>
        <v>0</v>
      </c>
      <c r="AG52" s="5">
        <f t="shared" si="15"/>
        <v>0</v>
      </c>
      <c r="AI52" s="5">
        <f t="shared" si="18"/>
        <v>0</v>
      </c>
      <c r="AJ52" s="71" t="str">
        <f t="shared" si="19"/>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6"/>
        <v>0</v>
      </c>
      <c r="T53" s="5">
        <f>IF(AND($C$5&lt;=B53,B53&lt;= $C$17), FV($C$23/12,12*C53,$C$32,$C$20,0)*-1,0)</f>
        <v>0</v>
      </c>
      <c r="V53" s="5">
        <f t="shared" si="9"/>
        <v>0</v>
      </c>
      <c r="W53" s="5">
        <f t="shared" si="10"/>
        <v>0</v>
      </c>
      <c r="X53" s="5" t="e">
        <f t="shared" si="11"/>
        <v>#VALUE!</v>
      </c>
      <c r="Z53" s="5">
        <f t="shared" si="12"/>
        <v>0</v>
      </c>
      <c r="AA53" s="70" t="str">
        <f t="shared" si="17"/>
        <v/>
      </c>
      <c r="AB53" s="45">
        <v>0</v>
      </c>
      <c r="AC53" s="32">
        <f>IF(AND($C$5&lt;=B53, B53&lt;=$C$17), FV($C$22/12,12*D53,$C$21,$C$20,0)*-1,0)</f>
        <v>0</v>
      </c>
      <c r="AE53" s="5">
        <f t="shared" si="13"/>
        <v>0</v>
      </c>
      <c r="AF53" s="5">
        <f t="shared" si="14"/>
        <v>0</v>
      </c>
      <c r="AG53" s="5">
        <f t="shared" si="15"/>
        <v>0</v>
      </c>
      <c r="AI53" s="5">
        <f t="shared" si="18"/>
        <v>0</v>
      </c>
      <c r="AJ53" s="71" t="str">
        <f t="shared" si="19"/>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6"/>
        <v>0</v>
      </c>
      <c r="T54" s="5">
        <f>IF(AND($C$5&lt;=B54,B54&lt;= $C$17), FV($C$23/12,12*C54,$C$32,$C$20,0)*-1,0)</f>
        <v>0</v>
      </c>
      <c r="V54" s="5">
        <f t="shared" si="9"/>
        <v>0</v>
      </c>
      <c r="W54" s="5">
        <f t="shared" si="10"/>
        <v>0</v>
      </c>
      <c r="X54" s="5" t="e">
        <f t="shared" si="11"/>
        <v>#VALUE!</v>
      </c>
      <c r="Z54" s="5">
        <f t="shared" si="12"/>
        <v>0</v>
      </c>
      <c r="AA54" s="70" t="str">
        <f t="shared" si="17"/>
        <v/>
      </c>
      <c r="AB54" s="45">
        <v>0</v>
      </c>
      <c r="AC54" s="32">
        <f>IF(AND($C$5&lt;=B54, B54&lt;=$C$17), FV($C$22/12,12*D54,$C$21,$C$20,0)*-1,0)</f>
        <v>0</v>
      </c>
      <c r="AE54" s="5">
        <f t="shared" si="13"/>
        <v>0</v>
      </c>
      <c r="AF54" s="5">
        <f t="shared" si="14"/>
        <v>0</v>
      </c>
      <c r="AG54" s="5">
        <f t="shared" si="15"/>
        <v>0</v>
      </c>
      <c r="AI54" s="5">
        <f t="shared" si="18"/>
        <v>0</v>
      </c>
      <c r="AJ54" s="71" t="str">
        <f t="shared" si="19"/>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6"/>
        <v>0</v>
      </c>
      <c r="T55" s="5">
        <f>IF(AND($C$5&lt;=B55,B55&lt;= $C$17), FV($C$23/12,12*C55,$C$32,$C$20,0)*-1,0)</f>
        <v>0</v>
      </c>
      <c r="V55" s="5">
        <f t="shared" si="9"/>
        <v>0</v>
      </c>
      <c r="W55" s="5">
        <f t="shared" si="10"/>
        <v>0</v>
      </c>
      <c r="X55" s="5" t="e">
        <f t="shared" si="11"/>
        <v>#VALUE!</v>
      </c>
      <c r="Z55" s="5">
        <f t="shared" si="12"/>
        <v>0</v>
      </c>
      <c r="AA55" s="70" t="str">
        <f t="shared" si="17"/>
        <v/>
      </c>
      <c r="AB55" s="45">
        <v>0</v>
      </c>
      <c r="AC55" s="32">
        <f>IF(AND($C$5&lt;=B55, B55&lt;=$C$17), FV($C$22/12,12*D55,$C$21,$C$20,0)*-1,0)</f>
        <v>0</v>
      </c>
      <c r="AE55" s="5">
        <f t="shared" si="13"/>
        <v>0</v>
      </c>
      <c r="AF55" s="5">
        <f t="shared" si="14"/>
        <v>0</v>
      </c>
      <c r="AG55" s="5">
        <f t="shared" si="15"/>
        <v>0</v>
      </c>
      <c r="AI55" s="5">
        <f t="shared" si="18"/>
        <v>0</v>
      </c>
      <c r="AJ55" s="71" t="str">
        <f t="shared" si="19"/>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6"/>
        <v>0</v>
      </c>
      <c r="T56" s="5">
        <f>IF(AND($C$5&lt;=B56,B56&lt;= $C$17), FV($C$23/12,12*C56,$C$32,$C$20,0)*-1,0)</f>
        <v>0</v>
      </c>
      <c r="V56" s="5">
        <f t="shared" si="9"/>
        <v>0</v>
      </c>
      <c r="W56" s="5">
        <f t="shared" si="10"/>
        <v>0</v>
      </c>
      <c r="X56" s="5" t="e">
        <f t="shared" si="11"/>
        <v>#VALUE!</v>
      </c>
      <c r="Z56" s="5">
        <f t="shared" si="12"/>
        <v>0</v>
      </c>
      <c r="AA56" s="70" t="str">
        <f t="shared" si="17"/>
        <v/>
      </c>
      <c r="AB56" s="45">
        <v>0</v>
      </c>
      <c r="AC56" s="32">
        <f>IF(AND($C$5&lt;=B56, B56&lt;=$C$17), FV($C$22/12,12*D56,$C$21,$C$20,0)*-1,0)</f>
        <v>0</v>
      </c>
      <c r="AE56" s="5">
        <f t="shared" si="13"/>
        <v>0</v>
      </c>
      <c r="AF56" s="5">
        <f t="shared" si="14"/>
        <v>0</v>
      </c>
      <c r="AG56" s="5">
        <f t="shared" si="15"/>
        <v>0</v>
      </c>
      <c r="AI56" s="5">
        <f t="shared" si="18"/>
        <v>0</v>
      </c>
      <c r="AJ56" s="71" t="str">
        <f t="shared" si="19"/>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6"/>
        <v>0</v>
      </c>
      <c r="T57" s="5">
        <f>IF(AND($C$5&lt;=B57,B57&lt;= $C$17), FV($C$23/12,12*C57,$C$32,$C$20,0)*-1,0)</f>
        <v>0</v>
      </c>
      <c r="V57" s="5">
        <f t="shared" si="9"/>
        <v>0</v>
      </c>
      <c r="W57" s="5">
        <f t="shared" si="10"/>
        <v>0</v>
      </c>
      <c r="X57" s="5" t="e">
        <f t="shared" si="11"/>
        <v>#VALUE!</v>
      </c>
      <c r="Z57" s="5">
        <f t="shared" si="12"/>
        <v>0</v>
      </c>
      <c r="AA57" s="70" t="str">
        <f t="shared" si="17"/>
        <v/>
      </c>
      <c r="AB57" s="45">
        <v>0</v>
      </c>
      <c r="AC57" s="32">
        <f>IF(AND($C$5&lt;=B57, B57&lt;=$C$17), FV($C$22/12,12*D57,$C$21,$C$20,0)*-1,0)</f>
        <v>0</v>
      </c>
      <c r="AE57" s="5">
        <f t="shared" si="13"/>
        <v>0</v>
      </c>
      <c r="AF57" s="5">
        <f t="shared" si="14"/>
        <v>0</v>
      </c>
      <c r="AG57" s="5">
        <f t="shared" si="15"/>
        <v>0</v>
      </c>
      <c r="AI57" s="5">
        <f t="shared" si="18"/>
        <v>0</v>
      </c>
      <c r="AJ57" s="71" t="str">
        <f t="shared" si="19"/>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6"/>
        <v>0</v>
      </c>
      <c r="T58" s="5">
        <f>IF(AND($C$5&lt;=B58,B58&lt;= $C$17), FV($C$23/12,12*C58,$C$32,$C$20,0)*-1,0)</f>
        <v>0</v>
      </c>
      <c r="V58" s="5">
        <f t="shared" si="9"/>
        <v>0</v>
      </c>
      <c r="W58" s="5">
        <f t="shared" si="10"/>
        <v>0</v>
      </c>
      <c r="X58" s="5" t="e">
        <f t="shared" si="11"/>
        <v>#VALUE!</v>
      </c>
      <c r="Z58" s="5">
        <f t="shared" si="12"/>
        <v>0</v>
      </c>
      <c r="AA58" s="70" t="str">
        <f t="shared" si="17"/>
        <v/>
      </c>
      <c r="AB58" s="45">
        <v>0</v>
      </c>
      <c r="AC58" s="32">
        <f>IF(AND($C$5&lt;=B58, B58&lt;=$C$17), FV($C$22/12,12*D58,$C$21,$C$20,0)*-1,0)</f>
        <v>0</v>
      </c>
      <c r="AE58" s="5">
        <f t="shared" si="13"/>
        <v>0</v>
      </c>
      <c r="AF58" s="5">
        <f t="shared" si="14"/>
        <v>0</v>
      </c>
      <c r="AG58" s="5">
        <f t="shared" si="15"/>
        <v>0</v>
      </c>
      <c r="AI58" s="5">
        <f t="shared" si="18"/>
        <v>0</v>
      </c>
      <c r="AJ58" s="71" t="str">
        <f t="shared" si="19"/>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6"/>
        <v>0</v>
      </c>
      <c r="T59" s="5">
        <f>IF(AND($C$5&lt;=B59,B59&lt;= $C$17), FV($C$23/12,12*C59,$C$32,$C$20,0)*-1,0)</f>
        <v>0</v>
      </c>
      <c r="V59" s="5">
        <f t="shared" si="9"/>
        <v>0</v>
      </c>
      <c r="W59" s="5">
        <f t="shared" si="10"/>
        <v>0</v>
      </c>
      <c r="X59" s="5" t="e">
        <f t="shared" si="11"/>
        <v>#VALUE!</v>
      </c>
      <c r="Z59" s="5">
        <f t="shared" si="12"/>
        <v>0</v>
      </c>
      <c r="AA59" s="70" t="str">
        <f t="shared" si="17"/>
        <v/>
      </c>
      <c r="AB59" s="45">
        <v>0</v>
      </c>
      <c r="AC59" s="32">
        <f>IF(AND($C$5&lt;=B59, B59&lt;=$C$17), FV($C$22/12,12*D59,$C$21,$C$20,0)*-1,0)</f>
        <v>0</v>
      </c>
      <c r="AE59" s="5">
        <f t="shared" si="13"/>
        <v>0</v>
      </c>
      <c r="AF59" s="5">
        <f t="shared" si="14"/>
        <v>0</v>
      </c>
      <c r="AG59" s="5">
        <f t="shared" si="15"/>
        <v>0</v>
      </c>
      <c r="AI59" s="5">
        <f t="shared" si="18"/>
        <v>0</v>
      </c>
      <c r="AJ59" s="71" t="str">
        <f t="shared" si="19"/>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6"/>
        <v>0</v>
      </c>
      <c r="T60" s="5">
        <f>IF(AND($C$5&lt;=B60,B60&lt;= $C$17), FV($C$23/12,12*C60,$C$32,$C$20,0)*-1,0)</f>
        <v>0</v>
      </c>
      <c r="V60" s="5">
        <f t="shared" si="9"/>
        <v>0</v>
      </c>
      <c r="W60" s="5">
        <f t="shared" si="10"/>
        <v>0</v>
      </c>
      <c r="X60" s="5" t="e">
        <f t="shared" si="11"/>
        <v>#VALUE!</v>
      </c>
      <c r="Z60" s="5">
        <f t="shared" si="12"/>
        <v>0</v>
      </c>
      <c r="AA60" s="70" t="str">
        <f t="shared" si="17"/>
        <v/>
      </c>
      <c r="AB60" s="45">
        <v>0</v>
      </c>
      <c r="AC60" s="32">
        <f>IF(AND($C$5&lt;=B60, B60&lt;=$C$17), FV($C$22/12,12*D60,$C$21,$C$20,0)*-1,0)</f>
        <v>0</v>
      </c>
      <c r="AE60" s="5">
        <f t="shared" si="13"/>
        <v>0</v>
      </c>
      <c r="AF60" s="5">
        <f t="shared" si="14"/>
        <v>0</v>
      </c>
      <c r="AG60" s="5">
        <f t="shared" si="15"/>
        <v>0</v>
      </c>
      <c r="AI60" s="5">
        <f t="shared" si="18"/>
        <v>0</v>
      </c>
      <c r="AJ60" s="71" t="str">
        <f t="shared" si="19"/>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6"/>
        <v>0</v>
      </c>
      <c r="T61" s="5">
        <f>IF(AND($C$5&lt;=B61,B61&lt;= $C$17), FV($C$23/12,12*C61,$C$32,$C$20,0)*-1,0)</f>
        <v>0</v>
      </c>
      <c r="V61" s="5">
        <f t="shared" si="9"/>
        <v>0</v>
      </c>
      <c r="W61" s="5">
        <f t="shared" si="10"/>
        <v>0</v>
      </c>
      <c r="X61" s="5" t="e">
        <f t="shared" si="11"/>
        <v>#VALUE!</v>
      </c>
      <c r="Z61" s="5">
        <f t="shared" si="12"/>
        <v>0</v>
      </c>
      <c r="AA61" s="70" t="str">
        <f t="shared" si="17"/>
        <v/>
      </c>
      <c r="AB61" s="45">
        <v>0</v>
      </c>
      <c r="AC61" s="32">
        <f>IF(AND($C$5&lt;=B61, B61&lt;=$C$17), FV($C$22/12,12*D61,$C$21,$C$20,0)*-1,0)</f>
        <v>0</v>
      </c>
      <c r="AE61" s="5">
        <f t="shared" si="13"/>
        <v>0</v>
      </c>
      <c r="AF61" s="5">
        <f t="shared" si="14"/>
        <v>0</v>
      </c>
      <c r="AG61" s="5">
        <f t="shared" si="15"/>
        <v>0</v>
      </c>
      <c r="AI61" s="5">
        <f t="shared" si="18"/>
        <v>0</v>
      </c>
      <c r="AJ61" s="71" t="str">
        <f t="shared" si="19"/>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6"/>
        <v>0</v>
      </c>
      <c r="T62" s="5">
        <f>IF(AND($C$5&lt;=B62,B62&lt;= $C$17), FV($C$23/12,12*C62,$C$32,$C$20,0)*-1,0)</f>
        <v>0</v>
      </c>
      <c r="V62" s="5">
        <f t="shared" si="9"/>
        <v>0</v>
      </c>
      <c r="W62" s="5">
        <f t="shared" si="10"/>
        <v>0</v>
      </c>
      <c r="X62" s="5" t="e">
        <f t="shared" si="11"/>
        <v>#VALUE!</v>
      </c>
      <c r="Z62" s="5">
        <f t="shared" si="12"/>
        <v>0</v>
      </c>
      <c r="AA62" s="70" t="str">
        <f t="shared" si="17"/>
        <v/>
      </c>
      <c r="AB62" s="45">
        <v>0</v>
      </c>
      <c r="AC62" s="32">
        <f>IF(AND($C$5&lt;=B62, B62&lt;=$C$17), FV($C$22/12,12*D62,$C$21,$C$20,0)*-1,0)</f>
        <v>0</v>
      </c>
      <c r="AE62" s="5">
        <f t="shared" si="13"/>
        <v>0</v>
      </c>
      <c r="AF62" s="5">
        <f t="shared" si="14"/>
        <v>0</v>
      </c>
      <c r="AG62" s="5">
        <f t="shared" si="15"/>
        <v>0</v>
      </c>
      <c r="AI62" s="5">
        <f t="shared" si="18"/>
        <v>0</v>
      </c>
      <c r="AJ62" s="71" t="str">
        <f t="shared" si="19"/>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6"/>
        <v>0</v>
      </c>
      <c r="T63" s="5">
        <f>IF(AND($C$5&lt;=B63,B63&lt;= $C$17), FV($C$23/12,12*C63,$C$32,$C$20,0)*-1,0)</f>
        <v>0</v>
      </c>
      <c r="V63" s="5">
        <f t="shared" si="9"/>
        <v>0</v>
      </c>
      <c r="W63" s="5">
        <f t="shared" si="10"/>
        <v>0</v>
      </c>
      <c r="X63" s="5" t="e">
        <f t="shared" si="11"/>
        <v>#VALUE!</v>
      </c>
      <c r="Z63" s="5">
        <f t="shared" si="12"/>
        <v>0</v>
      </c>
      <c r="AA63" s="70" t="str">
        <f t="shared" si="17"/>
        <v/>
      </c>
      <c r="AB63" s="45">
        <v>0</v>
      </c>
      <c r="AC63" s="32">
        <f>IF(AND($C$5&lt;=B63, B63&lt;=$C$17), FV($C$22/12,12*D63,$C$21,$C$20,0)*-1,0)</f>
        <v>0</v>
      </c>
      <c r="AE63" s="5">
        <f t="shared" si="13"/>
        <v>0</v>
      </c>
      <c r="AF63" s="5">
        <f t="shared" si="14"/>
        <v>0</v>
      </c>
      <c r="AG63" s="5">
        <f t="shared" si="15"/>
        <v>0</v>
      </c>
      <c r="AI63" s="5">
        <f t="shared" si="18"/>
        <v>0</v>
      </c>
      <c r="AJ63" s="71" t="str">
        <f t="shared" si="19"/>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6"/>
        <v>0</v>
      </c>
      <c r="T64" s="5">
        <f>IF(AND($C$5&lt;=B64,B64&lt;= $C$17), FV($C$23/12,12*C64,$C$32,$C$20,0)*-1,0)</f>
        <v>0</v>
      </c>
      <c r="V64" s="5">
        <f t="shared" si="9"/>
        <v>0</v>
      </c>
      <c r="W64" s="5">
        <f t="shared" si="10"/>
        <v>0</v>
      </c>
      <c r="X64" s="5" t="e">
        <f t="shared" si="11"/>
        <v>#VALUE!</v>
      </c>
      <c r="Z64" s="5">
        <f t="shared" si="12"/>
        <v>0</v>
      </c>
      <c r="AA64" s="70" t="str">
        <f t="shared" si="17"/>
        <v/>
      </c>
      <c r="AB64" s="45">
        <v>0</v>
      </c>
      <c r="AC64" s="32">
        <f>IF(AND($C$5&lt;=B64, B64&lt;=$C$17), FV($C$22/12,12*D64,$C$21,$C$20,0)*-1,0)</f>
        <v>0</v>
      </c>
      <c r="AE64" s="5">
        <f t="shared" si="13"/>
        <v>0</v>
      </c>
      <c r="AF64" s="5">
        <f t="shared" si="14"/>
        <v>0</v>
      </c>
      <c r="AG64" s="5">
        <f t="shared" si="15"/>
        <v>0</v>
      </c>
      <c r="AI64" s="5">
        <f t="shared" si="18"/>
        <v>0</v>
      </c>
      <c r="AJ64" s="71" t="str">
        <f t="shared" si="19"/>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6"/>
        <v>0</v>
      </c>
      <c r="T65" s="5">
        <f>IF(AND($C$5&lt;=B65,B65&lt;= $C$17), FV($C$23/12,12*C65,$C$32,$C$20,0)*-1,0)</f>
        <v>0</v>
      </c>
      <c r="V65" s="5">
        <f t="shared" si="9"/>
        <v>0</v>
      </c>
      <c r="W65" s="5">
        <f t="shared" si="10"/>
        <v>0</v>
      </c>
      <c r="X65" s="5" t="e">
        <f t="shared" si="11"/>
        <v>#VALUE!</v>
      </c>
      <c r="Z65" s="5">
        <f t="shared" si="12"/>
        <v>0</v>
      </c>
      <c r="AA65" s="70" t="str">
        <f t="shared" si="17"/>
        <v/>
      </c>
      <c r="AB65" s="45">
        <v>0</v>
      </c>
      <c r="AC65" s="32">
        <f>IF(AND($C$5&lt;=B65, B65&lt;=$C$17), FV($C$22/12,12*D65,$C$21,$C$20,0)*-1,0)</f>
        <v>0</v>
      </c>
      <c r="AE65" s="5">
        <f t="shared" si="13"/>
        <v>0</v>
      </c>
      <c r="AF65" s="5">
        <f t="shared" si="14"/>
        <v>0</v>
      </c>
      <c r="AG65" s="5">
        <f t="shared" si="15"/>
        <v>0</v>
      </c>
      <c r="AI65" s="5">
        <f t="shared" si="18"/>
        <v>0</v>
      </c>
      <c r="AJ65" s="71" t="str">
        <f t="shared" si="19"/>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6"/>
        <v>0</v>
      </c>
      <c r="T66" s="5">
        <f>IF(AND($C$5&lt;=B66,B66&lt;= $C$17), FV($C$23/12,12*C66,$C$32,$C$20,0)*-1,0)</f>
        <v>0</v>
      </c>
      <c r="V66" s="5">
        <f t="shared" si="9"/>
        <v>0</v>
      </c>
      <c r="W66" s="5">
        <f t="shared" si="10"/>
        <v>0</v>
      </c>
      <c r="X66" s="5" t="e">
        <f t="shared" si="11"/>
        <v>#VALUE!</v>
      </c>
      <c r="Z66" s="5">
        <f t="shared" si="12"/>
        <v>0</v>
      </c>
      <c r="AA66" s="70" t="str">
        <f t="shared" si="17"/>
        <v/>
      </c>
      <c r="AB66" s="45">
        <v>0</v>
      </c>
      <c r="AC66" s="32">
        <f>IF(AND($C$5&lt;=B66, B66&lt;=$C$17), FV($C$22/12,12*D66,$C$21,$C$20,0)*-1,0)</f>
        <v>0</v>
      </c>
      <c r="AE66" s="5">
        <f t="shared" si="13"/>
        <v>0</v>
      </c>
      <c r="AF66" s="5">
        <f t="shared" si="14"/>
        <v>0</v>
      </c>
      <c r="AG66" s="5">
        <f t="shared" si="15"/>
        <v>0</v>
      </c>
      <c r="AI66" s="5">
        <f t="shared" si="18"/>
        <v>0</v>
      </c>
      <c r="AJ66" s="71" t="str">
        <f t="shared" si="19"/>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6"/>
        <v>0</v>
      </c>
      <c r="T67" s="5">
        <f>IF(AND($C$5&lt;=B67,B67&lt;= $C$17), FV($C$23/12,12*C67,$C$32,$C$20,0)*-1,0)</f>
        <v>0</v>
      </c>
      <c r="V67" s="5">
        <f t="shared" si="9"/>
        <v>0</v>
      </c>
      <c r="W67" s="5">
        <f t="shared" si="10"/>
        <v>0</v>
      </c>
      <c r="X67" s="5" t="e">
        <f t="shared" si="11"/>
        <v>#VALUE!</v>
      </c>
      <c r="Z67" s="5">
        <f t="shared" si="12"/>
        <v>0</v>
      </c>
      <c r="AA67" s="70" t="str">
        <f t="shared" si="17"/>
        <v/>
      </c>
      <c r="AB67" s="45">
        <v>0</v>
      </c>
      <c r="AC67" s="32">
        <f>IF(AND($C$5&lt;=B67, B67&lt;=$C$17), FV($C$22/12,12*D67,$C$21,$C$20,0)*-1,0)</f>
        <v>0</v>
      </c>
      <c r="AE67" s="5">
        <f t="shared" si="13"/>
        <v>0</v>
      </c>
      <c r="AF67" s="5">
        <f t="shared" si="14"/>
        <v>0</v>
      </c>
      <c r="AG67" s="5">
        <f t="shared" si="15"/>
        <v>0</v>
      </c>
      <c r="AI67" s="5">
        <f t="shared" si="18"/>
        <v>0</v>
      </c>
      <c r="AJ67" s="71" t="str">
        <f t="shared" si="19"/>
        <v/>
      </c>
      <c r="AK67" s="65">
        <v>0</v>
      </c>
      <c r="AL67" s="66"/>
    </row>
    <row r="68" spans="1:38" s="5" customFormat="1" x14ac:dyDescent="0.35">
      <c r="A68"/>
      <c r="B68" s="16">
        <v>32</v>
      </c>
      <c r="C68">
        <f t="shared" si="0"/>
        <v>32</v>
      </c>
      <c r="D68" s="17" t="str">
        <f>IF(AND($C$5&lt;=B68, B68&lt;=$C$17), B68-$C$5, "")</f>
        <v/>
      </c>
      <c r="E68" s="17" t="str">
        <f t="shared" si="1"/>
        <v/>
      </c>
      <c r="F68" s="26">
        <f t="shared" si="2"/>
        <v>-31</v>
      </c>
      <c r="G68" s="18">
        <f t="shared" si="3"/>
        <v>32</v>
      </c>
      <c r="H68" s="11">
        <f t="shared" si="4"/>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6"/>
        <v>0</v>
      </c>
      <c r="T68" s="5">
        <f>IF(AND($C$5&lt;=B68,B68&lt;= $C$17), FV($C$23/12,12*C68,$C$32,$C$20,0)*-1,0)</f>
        <v>0</v>
      </c>
      <c r="V68" s="5">
        <f t="shared" si="9"/>
        <v>0</v>
      </c>
      <c r="W68" s="5">
        <f t="shared" si="10"/>
        <v>0</v>
      </c>
      <c r="X68" s="5" t="e">
        <f t="shared" si="11"/>
        <v>#VALUE!</v>
      </c>
      <c r="Z68" s="5">
        <f t="shared" si="12"/>
        <v>0</v>
      </c>
      <c r="AA68" s="70" t="str">
        <f t="shared" si="17"/>
        <v/>
      </c>
      <c r="AB68" s="45">
        <v>0</v>
      </c>
      <c r="AC68" s="32">
        <f>IF(AND($C$5&lt;=B68, B68&lt;=$C$17), FV($C$22/12,12*D68,$C$21,$C$20,0)*-1,0)</f>
        <v>0</v>
      </c>
      <c r="AE68" s="5">
        <f t="shared" si="13"/>
        <v>0</v>
      </c>
      <c r="AF68" s="5">
        <f t="shared" si="14"/>
        <v>0</v>
      </c>
      <c r="AG68" s="5">
        <f t="shared" si="15"/>
        <v>0</v>
      </c>
      <c r="AI68" s="5">
        <f t="shared" si="18"/>
        <v>0</v>
      </c>
      <c r="AJ68" s="71" t="str">
        <f t="shared" si="19"/>
        <v/>
      </c>
      <c r="AK68" s="65">
        <v>0</v>
      </c>
      <c r="AL68" s="66"/>
    </row>
    <row r="69" spans="1:38" s="5" customFormat="1" x14ac:dyDescent="0.35">
      <c r="A69"/>
      <c r="B69" s="16">
        <v>33</v>
      </c>
      <c r="C69">
        <f t="shared" si="0"/>
        <v>33</v>
      </c>
      <c r="D69" s="17" t="str">
        <f>IF(AND($C$5&lt;=B69, B69&lt;=$C$17), B69-$C$5, "")</f>
        <v/>
      </c>
      <c r="E69" s="17" t="str">
        <f t="shared" si="1"/>
        <v/>
      </c>
      <c r="F69" s="26">
        <f t="shared" si="2"/>
        <v>-32</v>
      </c>
      <c r="G69" s="18">
        <f t="shared" si="3"/>
        <v>33</v>
      </c>
      <c r="H69" s="11">
        <f t="shared" si="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6"/>
        <v>0</v>
      </c>
      <c r="T69" s="5">
        <f>IF(AND($C$5&lt;=B69,B69&lt;= $C$17), FV($C$23/12,12*C69,$C$32,$C$20,0)*-1,0)</f>
        <v>0</v>
      </c>
      <c r="V69" s="5">
        <f t="shared" si="9"/>
        <v>0</v>
      </c>
      <c r="W69" s="5">
        <f t="shared" si="10"/>
        <v>0</v>
      </c>
      <c r="X69" s="5" t="e">
        <f t="shared" si="11"/>
        <v>#VALUE!</v>
      </c>
      <c r="Z69" s="5">
        <f t="shared" si="12"/>
        <v>0</v>
      </c>
      <c r="AA69" s="70" t="str">
        <f t="shared" si="17"/>
        <v/>
      </c>
      <c r="AB69" s="45">
        <v>0</v>
      </c>
      <c r="AC69" s="32">
        <f>IF(AND($C$5&lt;=B69, B69&lt;=$C$17), FV($C$22/12,12*D69,$C$21,$C$20,0)*-1,0)</f>
        <v>0</v>
      </c>
      <c r="AE69" s="5">
        <f t="shared" si="13"/>
        <v>0</v>
      </c>
      <c r="AF69" s="5">
        <f t="shared" si="14"/>
        <v>0</v>
      </c>
      <c r="AG69" s="5">
        <f t="shared" si="15"/>
        <v>0</v>
      </c>
      <c r="AI69" s="5">
        <f t="shared" si="18"/>
        <v>0</v>
      </c>
      <c r="AJ69" s="71" t="str">
        <f t="shared" si="19"/>
        <v/>
      </c>
      <c r="AK69" s="65">
        <v>0</v>
      </c>
      <c r="AL69" s="66"/>
    </row>
    <row r="70" spans="1:38" s="5" customFormat="1" x14ac:dyDescent="0.35">
      <c r="A70"/>
      <c r="B70" s="16">
        <v>34</v>
      </c>
      <c r="C70">
        <f t="shared" si="0"/>
        <v>34</v>
      </c>
      <c r="D70" s="17" t="str">
        <f>IF(AND($C$5&lt;=B70, B70&lt;=$C$17), B70-$C$5, "")</f>
        <v/>
      </c>
      <c r="E70" s="17" t="str">
        <f t="shared" si="1"/>
        <v/>
      </c>
      <c r="F70" s="26">
        <f t="shared" si="2"/>
        <v>-33</v>
      </c>
      <c r="G70" s="18">
        <f t="shared" si="3"/>
        <v>34</v>
      </c>
      <c r="H70" s="11">
        <f t="shared" si="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6"/>
        <v>0</v>
      </c>
      <c r="T70" s="5">
        <f>IF(AND($C$5&lt;=B70,B70&lt;= $C$17), FV($C$23/12,12*C70,$C$32,$C$20,0)*-1,0)</f>
        <v>0</v>
      </c>
      <c r="V70" s="5">
        <f t="shared" si="9"/>
        <v>0</v>
      </c>
      <c r="W70" s="5">
        <f t="shared" si="10"/>
        <v>0</v>
      </c>
      <c r="X70" s="5" t="e">
        <f t="shared" si="11"/>
        <v>#VALUE!</v>
      </c>
      <c r="Z70" s="5">
        <f t="shared" si="12"/>
        <v>0</v>
      </c>
      <c r="AA70" s="70" t="str">
        <f t="shared" si="17"/>
        <v/>
      </c>
      <c r="AB70" s="45">
        <v>0</v>
      </c>
      <c r="AC70" s="32">
        <f>IF(AND($C$5&lt;=B70, B70&lt;=$C$17), FV($C$22/12,12*D70,$C$21,$C$20,0)*-1,0)</f>
        <v>0</v>
      </c>
      <c r="AE70" s="5">
        <f t="shared" si="13"/>
        <v>0</v>
      </c>
      <c r="AF70" s="5">
        <f t="shared" si="14"/>
        <v>0</v>
      </c>
      <c r="AG70" s="5">
        <f t="shared" si="15"/>
        <v>0</v>
      </c>
      <c r="AI70" s="5">
        <f t="shared" si="18"/>
        <v>0</v>
      </c>
      <c r="AJ70" s="71" t="str">
        <f t="shared" si="19"/>
        <v/>
      </c>
      <c r="AK70" s="65">
        <v>0</v>
      </c>
      <c r="AL70" s="66"/>
    </row>
    <row r="71" spans="1:38" s="5" customFormat="1" x14ac:dyDescent="0.35">
      <c r="A71"/>
      <c r="B71" s="16">
        <v>35</v>
      </c>
      <c r="C71">
        <f t="shared" si="0"/>
        <v>35</v>
      </c>
      <c r="D71" s="17" t="str">
        <f>IF(AND($C$5&lt;=B71, B71&lt;=$C$17), B71-$C$5, "")</f>
        <v/>
      </c>
      <c r="E71" s="17" t="str">
        <f t="shared" si="1"/>
        <v/>
      </c>
      <c r="F71" s="26">
        <f t="shared" si="2"/>
        <v>-34</v>
      </c>
      <c r="G71" s="18">
        <f t="shared" si="3"/>
        <v>35</v>
      </c>
      <c r="H71" s="11">
        <f t="shared" si="4"/>
        <v>0</v>
      </c>
      <c r="I71" s="10">
        <f t="shared" si="5"/>
        <v>0</v>
      </c>
      <c r="J71" s="11">
        <f>IF(B71&gt;=$C$5,($C$17-$C$5)-C71, "")</f>
        <v>-35</v>
      </c>
      <c r="K71" s="11">
        <f>IF(B71&gt;=$C$5,J71*$C$9*$C$11,"")</f>
        <v>0</v>
      </c>
      <c r="L71" s="11">
        <f t="shared" ref="L71:L134" si="20">IF(K71&gt;0,K71,0)</f>
        <v>0</v>
      </c>
      <c r="M71" s="11">
        <f>IF(B71&gt;=$C$5, (18-$C$16)-C71, "")</f>
        <v>-17</v>
      </c>
      <c r="N71" s="11">
        <f>IF(B71&gt;=$C$5,4*$C$15*$C$14,"")</f>
        <v>0</v>
      </c>
      <c r="O71" s="11">
        <f t="shared" si="7"/>
        <v>0</v>
      </c>
      <c r="P71" s="5">
        <f>IF(B71&gt;=$C$5,$C$13-C71,"")</f>
        <v>-34</v>
      </c>
      <c r="Q71" s="5">
        <f>IF(B71&gt;=$C$5,$C$12/$C$13*P71,"")</f>
        <v>0</v>
      </c>
      <c r="R71" s="5">
        <f t="shared" ref="R71:R134" si="21">IF(Q71&gt;=0,Q71,0)</f>
        <v>0</v>
      </c>
      <c r="S71" s="43">
        <f t="shared" si="16"/>
        <v>0</v>
      </c>
      <c r="T71" s="5">
        <f>IF(AND($C$5&lt;=B71,B71&lt;= $C$17), FV($C$23/12,12*C71,$C$32,$C$20,0)*-1,0)</f>
        <v>0</v>
      </c>
      <c r="V71" s="5">
        <f t="shared" si="9"/>
        <v>0</v>
      </c>
      <c r="W71" s="5">
        <f t="shared" si="10"/>
        <v>0</v>
      </c>
      <c r="X71" s="5" t="e">
        <f t="shared" si="11"/>
        <v>#VALUE!</v>
      </c>
      <c r="Z71" s="5">
        <f t="shared" si="12"/>
        <v>0</v>
      </c>
      <c r="AA71" s="70" t="str">
        <f t="shared" si="17"/>
        <v/>
      </c>
      <c r="AB71" s="45">
        <v>0</v>
      </c>
      <c r="AC71" s="32">
        <f>IF(AND($C$5&lt;=B71, B71&lt;=$C$17), FV($C$22/12,12*D71,$C$21,$C$20,0)*-1,0)</f>
        <v>0</v>
      </c>
      <c r="AE71" s="5">
        <f t="shared" si="13"/>
        <v>0</v>
      </c>
      <c r="AF71" s="5">
        <f t="shared" si="14"/>
        <v>0</v>
      </c>
      <c r="AG71" s="5">
        <f t="shared" si="15"/>
        <v>0</v>
      </c>
      <c r="AI71" s="5">
        <f t="shared" si="18"/>
        <v>0</v>
      </c>
      <c r="AJ71" s="71" t="str">
        <f t="shared" si="19"/>
        <v/>
      </c>
      <c r="AK71" s="65">
        <v>0</v>
      </c>
      <c r="AL71" s="66"/>
    </row>
    <row r="72" spans="1:38" s="5" customFormat="1" x14ac:dyDescent="0.35">
      <c r="A72"/>
      <c r="B72" s="16">
        <v>36</v>
      </c>
      <c r="C72">
        <f t="shared" si="0"/>
        <v>36</v>
      </c>
      <c r="D72" s="17" t="str">
        <f>IF(AND($C$5&lt;=B72, B72&lt;=$C$17), B72-$C$5, "")</f>
        <v/>
      </c>
      <c r="E72" s="17" t="str">
        <f t="shared" si="1"/>
        <v/>
      </c>
      <c r="F72" s="26">
        <f t="shared" si="2"/>
        <v>-35</v>
      </c>
      <c r="G72" s="18">
        <f t="shared" si="3"/>
        <v>36</v>
      </c>
      <c r="H72" s="11">
        <f t="shared" si="4"/>
        <v>0</v>
      </c>
      <c r="I72" s="10">
        <f t="shared" si="5"/>
        <v>0</v>
      </c>
      <c r="J72" s="11">
        <f>IF(B72&gt;=$C$5,($C$17-$C$5)-C72, "")</f>
        <v>-36</v>
      </c>
      <c r="K72" s="11">
        <f>IF(B72&gt;=$C$5,J72*$C$9*$C$11,"")</f>
        <v>0</v>
      </c>
      <c r="L72" s="11">
        <f t="shared" si="20"/>
        <v>0</v>
      </c>
      <c r="M72" s="11">
        <f>IF(B72&gt;=$C$5, (18-$C$16)-C72, "")</f>
        <v>-18</v>
      </c>
      <c r="N72" s="11">
        <f>IF(B72&gt;=$C$5,4*$C$15*$C$14,"")</f>
        <v>0</v>
      </c>
      <c r="O72" s="11">
        <f t="shared" si="7"/>
        <v>0</v>
      </c>
      <c r="P72" s="5">
        <f>IF(B72&gt;=$C$5,$C$13-C72,"")</f>
        <v>-35</v>
      </c>
      <c r="Q72" s="5">
        <f>IF(B72&gt;=$C$5,$C$12/$C$13*P72,"")</f>
        <v>0</v>
      </c>
      <c r="R72" s="5">
        <f t="shared" si="21"/>
        <v>0</v>
      </c>
      <c r="S72" s="43">
        <f t="shared" si="16"/>
        <v>0</v>
      </c>
      <c r="T72" s="5">
        <f>IF(AND($C$5&lt;=B72,B72&lt;= $C$17), FV($C$23/12,12*C72,$C$32,$C$20,0)*-1,0)</f>
        <v>0</v>
      </c>
      <c r="V72" s="5">
        <f t="shared" si="9"/>
        <v>0</v>
      </c>
      <c r="W72" s="5">
        <f t="shared" si="10"/>
        <v>0</v>
      </c>
      <c r="X72" s="5" t="e">
        <f t="shared" si="11"/>
        <v>#VALUE!</v>
      </c>
      <c r="Z72" s="5">
        <f t="shared" si="12"/>
        <v>0</v>
      </c>
      <c r="AA72" s="70" t="str">
        <f t="shared" si="17"/>
        <v/>
      </c>
      <c r="AB72" s="45">
        <v>0</v>
      </c>
      <c r="AC72" s="32">
        <f>IF(AND($C$5&lt;=B72, B72&lt;=$C$17), FV($C$22/12,12*D72,$C$21,$C$20,0)*-1,0)</f>
        <v>0</v>
      </c>
      <c r="AE72" s="5">
        <f t="shared" si="13"/>
        <v>0</v>
      </c>
      <c r="AF72" s="5">
        <f t="shared" si="14"/>
        <v>0</v>
      </c>
      <c r="AG72" s="5">
        <f t="shared" si="15"/>
        <v>0</v>
      </c>
      <c r="AI72" s="5">
        <f t="shared" si="18"/>
        <v>0</v>
      </c>
      <c r="AJ72" s="71" t="str">
        <f t="shared" si="19"/>
        <v/>
      </c>
      <c r="AK72" s="65">
        <v>0</v>
      </c>
      <c r="AL72" s="66"/>
    </row>
    <row r="73" spans="1:38" s="5" customFormat="1" x14ac:dyDescent="0.35">
      <c r="A73"/>
      <c r="B73" s="16">
        <v>37</v>
      </c>
      <c r="C73">
        <f t="shared" si="0"/>
        <v>37</v>
      </c>
      <c r="D73" s="17" t="str">
        <f>IF(AND($C$5&lt;=B73, B73&lt;=$C$17), B73-$C$5, "")</f>
        <v/>
      </c>
      <c r="E73" s="17" t="str">
        <f t="shared" si="1"/>
        <v/>
      </c>
      <c r="F73" s="26">
        <f t="shared" si="2"/>
        <v>-36</v>
      </c>
      <c r="G73" s="18">
        <f t="shared" si="3"/>
        <v>37</v>
      </c>
      <c r="H73" s="11">
        <f t="shared" si="4"/>
        <v>0</v>
      </c>
      <c r="I73" s="10">
        <f t="shared" si="5"/>
        <v>0</v>
      </c>
      <c r="J73" s="11">
        <f>IF(B73&gt;=$C$5,($C$17-$C$5)-C73, "")</f>
        <v>-37</v>
      </c>
      <c r="K73" s="11">
        <f>IF(B73&gt;=$C$5,J73*$C$9*$C$11,"")</f>
        <v>0</v>
      </c>
      <c r="L73" s="11">
        <f t="shared" si="20"/>
        <v>0</v>
      </c>
      <c r="M73" s="11">
        <f>IF(B73&gt;=$C$5, (18-$C$16)-C73, "")</f>
        <v>-19</v>
      </c>
      <c r="N73" s="11">
        <f>IF(B73&gt;=$C$5,4*$C$15*$C$14,"")</f>
        <v>0</v>
      </c>
      <c r="O73" s="11">
        <f t="shared" si="7"/>
        <v>0</v>
      </c>
      <c r="P73" s="5">
        <f>IF(B73&gt;=$C$5,$C$13-C73,"")</f>
        <v>-36</v>
      </c>
      <c r="Q73" s="5">
        <f>IF(B73&gt;=$C$5,$C$12/$C$13*P73,"")</f>
        <v>0</v>
      </c>
      <c r="R73" s="5">
        <f t="shared" si="21"/>
        <v>0</v>
      </c>
      <c r="S73" s="43">
        <f t="shared" si="16"/>
        <v>0</v>
      </c>
      <c r="T73" s="5">
        <f>IF(AND($C$5&lt;=B73,B73&lt;= $C$17), FV($C$23/12,12*C73,$C$32,$C$20,0)*-1,0)</f>
        <v>0</v>
      </c>
      <c r="V73" s="5">
        <f t="shared" si="9"/>
        <v>0</v>
      </c>
      <c r="W73" s="5">
        <f t="shared" si="10"/>
        <v>0</v>
      </c>
      <c r="X73" s="5" t="e">
        <f t="shared" si="11"/>
        <v>#VALUE!</v>
      </c>
      <c r="Z73" s="5">
        <f t="shared" si="12"/>
        <v>0</v>
      </c>
      <c r="AA73" s="70" t="str">
        <f t="shared" si="17"/>
        <v/>
      </c>
      <c r="AB73" s="45">
        <v>0</v>
      </c>
      <c r="AC73" s="32">
        <f>IF(AND($C$5&lt;=B73, B73&lt;=$C$17), FV($C$22/12,12*D73,$C$21,$C$20,0)*-1,0)</f>
        <v>0</v>
      </c>
      <c r="AE73" s="5">
        <f t="shared" si="13"/>
        <v>0</v>
      </c>
      <c r="AF73" s="5">
        <f t="shared" si="14"/>
        <v>0</v>
      </c>
      <c r="AG73" s="5">
        <f t="shared" si="15"/>
        <v>0</v>
      </c>
      <c r="AI73" s="5">
        <f t="shared" si="18"/>
        <v>0</v>
      </c>
      <c r="AJ73" s="71" t="str">
        <f t="shared" si="19"/>
        <v/>
      </c>
      <c r="AK73" s="65">
        <v>0</v>
      </c>
      <c r="AL73" s="66"/>
    </row>
    <row r="74" spans="1:38" s="5" customFormat="1" x14ac:dyDescent="0.35">
      <c r="A74"/>
      <c r="B74" s="16">
        <v>38</v>
      </c>
      <c r="C74">
        <f t="shared" si="0"/>
        <v>38</v>
      </c>
      <c r="D74" s="17" t="str">
        <f>IF(AND($C$5&lt;=B74, B74&lt;=$C$17), B74-$C$5, "")</f>
        <v/>
      </c>
      <c r="E74" s="17" t="str">
        <f t="shared" si="1"/>
        <v/>
      </c>
      <c r="F74" s="26">
        <f t="shared" si="2"/>
        <v>-37</v>
      </c>
      <c r="G74" s="18">
        <f t="shared" si="3"/>
        <v>38</v>
      </c>
      <c r="H74" s="11">
        <f t="shared" si="4"/>
        <v>0</v>
      </c>
      <c r="I74" s="10">
        <f>IF(H74&gt;0,H74,0)</f>
        <v>0</v>
      </c>
      <c r="J74" s="11">
        <f>IF(B74&gt;=$C$5,($C$17-$C$5)-C74, "")</f>
        <v>-38</v>
      </c>
      <c r="K74" s="11">
        <f>IF(B74&gt;=$C$5,J74*$C$9*$C$11,"")</f>
        <v>0</v>
      </c>
      <c r="L74" s="11">
        <f t="shared" si="20"/>
        <v>0</v>
      </c>
      <c r="M74" s="11">
        <f>IF(B74&gt;=$C$5, (18-$C$16)-C74, "")</f>
        <v>-20</v>
      </c>
      <c r="N74" s="11">
        <f>IF(B74&gt;=$C$5,4*$C$15*$C$14,"")</f>
        <v>0</v>
      </c>
      <c r="O74" s="11">
        <f t="shared" si="7"/>
        <v>0</v>
      </c>
      <c r="P74" s="5">
        <f>IF(B74&gt;=$C$5,$C$13-C74,"")</f>
        <v>-37</v>
      </c>
      <c r="Q74" s="5">
        <f>IF(B74&gt;=$C$5,$C$12/$C$13*P74,"")</f>
        <v>0</v>
      </c>
      <c r="R74" s="5">
        <f t="shared" si="21"/>
        <v>0</v>
      </c>
      <c r="S74" s="43">
        <f t="shared" si="16"/>
        <v>0</v>
      </c>
      <c r="T74" s="5">
        <f>IF(AND($C$5&lt;=B74,B74&lt;= $C$17), FV($C$23/12,12*C74,$C$32,$C$20,0)*-1,0)</f>
        <v>0</v>
      </c>
      <c r="V74" s="5">
        <f t="shared" si="9"/>
        <v>0</v>
      </c>
      <c r="W74" s="5">
        <f t="shared" si="10"/>
        <v>0</v>
      </c>
      <c r="X74" s="5" t="e">
        <f t="shared" si="11"/>
        <v>#VALUE!</v>
      </c>
      <c r="Z74" s="5">
        <f t="shared" si="12"/>
        <v>0</v>
      </c>
      <c r="AA74" s="70" t="str">
        <f t="shared" si="17"/>
        <v/>
      </c>
      <c r="AB74" s="45">
        <v>0</v>
      </c>
      <c r="AC74" s="32">
        <f>IF(AND($C$5&lt;=B74, B74&lt;=$C$17), FV($C$22/12,12*D74,$C$21,$C$20,0)*-1,0)</f>
        <v>0</v>
      </c>
      <c r="AE74" s="5">
        <f t="shared" si="13"/>
        <v>0</v>
      </c>
      <c r="AF74" s="5">
        <f t="shared" si="14"/>
        <v>0</v>
      </c>
      <c r="AG74" s="5">
        <f t="shared" si="15"/>
        <v>0</v>
      </c>
      <c r="AI74" s="5">
        <f t="shared" si="18"/>
        <v>0</v>
      </c>
      <c r="AJ74" s="71" t="str">
        <f t="shared" si="19"/>
        <v/>
      </c>
      <c r="AK74" s="65">
        <v>0</v>
      </c>
      <c r="AL74" s="66"/>
    </row>
    <row r="75" spans="1:38" s="5" customFormat="1" x14ac:dyDescent="0.35">
      <c r="A75"/>
      <c r="B75" s="16">
        <v>39</v>
      </c>
      <c r="C75">
        <f t="shared" si="0"/>
        <v>39</v>
      </c>
      <c r="D75" s="17" t="str">
        <f>IF(AND($C$5&lt;=B75, B75&lt;=$C$17), B75-$C$5, "")</f>
        <v/>
      </c>
      <c r="E75" s="17" t="str">
        <f t="shared" si="1"/>
        <v/>
      </c>
      <c r="F75" s="26">
        <f t="shared" si="2"/>
        <v>-38</v>
      </c>
      <c r="G75" s="18">
        <f t="shared" si="3"/>
        <v>39</v>
      </c>
      <c r="H75" s="11">
        <f t="shared" si="4"/>
        <v>0</v>
      </c>
      <c r="I75" s="10">
        <f t="shared" si="5"/>
        <v>0</v>
      </c>
      <c r="J75" s="11">
        <f>IF(B75&gt;=$C$5,($C$17-$C$5)-C75, "")</f>
        <v>-39</v>
      </c>
      <c r="K75" s="11">
        <f>IF(B75&gt;=$C$5,J75*$C$9*$C$11,"")</f>
        <v>0</v>
      </c>
      <c r="L75" s="11">
        <f t="shared" si="20"/>
        <v>0</v>
      </c>
      <c r="M75" s="11">
        <f>IF(B75&gt;=$C$5, (18-$C$16)-C75, "")</f>
        <v>-21</v>
      </c>
      <c r="N75" s="11">
        <f>IF(B75&gt;=$C$5,4*$C$15*$C$14,"")</f>
        <v>0</v>
      </c>
      <c r="O75" s="11">
        <f t="shared" si="7"/>
        <v>0</v>
      </c>
      <c r="P75" s="5">
        <f>IF(B75&gt;=$C$5,$C$13-C75,"")</f>
        <v>-38</v>
      </c>
      <c r="Q75" s="5">
        <f>IF(B75&gt;=$C$5,$C$12/$C$13*P75,"")</f>
        <v>0</v>
      </c>
      <c r="R75" s="5">
        <f t="shared" si="21"/>
        <v>0</v>
      </c>
      <c r="S75" s="43">
        <f t="shared" si="16"/>
        <v>0</v>
      </c>
      <c r="T75" s="5">
        <f>IF(AND($C$5&lt;=B75,B75&lt;= $C$17), FV($C$23/12,12*C75,$C$32,$C$20,0)*-1,0)</f>
        <v>0</v>
      </c>
      <c r="V75" s="5">
        <f t="shared" si="9"/>
        <v>0</v>
      </c>
      <c r="W75" s="5">
        <f t="shared" si="10"/>
        <v>0</v>
      </c>
      <c r="X75" s="5" t="e">
        <f t="shared" si="11"/>
        <v>#VALUE!</v>
      </c>
      <c r="Z75" s="5">
        <f t="shared" si="12"/>
        <v>0</v>
      </c>
      <c r="AA75" s="70" t="str">
        <f t="shared" si="17"/>
        <v/>
      </c>
      <c r="AB75" s="45">
        <v>0</v>
      </c>
      <c r="AC75" s="32">
        <f>IF(AND($C$5&lt;=B75, B75&lt;=$C$17), FV($C$22/12,12*D75,$C$21,$C$20,0)*-1,0)</f>
        <v>0</v>
      </c>
      <c r="AE75" s="5">
        <f t="shared" si="13"/>
        <v>0</v>
      </c>
      <c r="AF75" s="5">
        <f t="shared" si="14"/>
        <v>0</v>
      </c>
      <c r="AG75" s="5">
        <f t="shared" si="15"/>
        <v>0</v>
      </c>
      <c r="AI75" s="5">
        <f t="shared" si="18"/>
        <v>0</v>
      </c>
      <c r="AJ75" s="71" t="str">
        <f t="shared" si="19"/>
        <v/>
      </c>
      <c r="AK75" s="65">
        <v>0</v>
      </c>
      <c r="AL75" s="66"/>
    </row>
    <row r="76" spans="1:38" s="5" customFormat="1" x14ac:dyDescent="0.35">
      <c r="A76"/>
      <c r="B76" s="16">
        <v>40</v>
      </c>
      <c r="C76">
        <f t="shared" si="0"/>
        <v>40</v>
      </c>
      <c r="D76" s="17" t="str">
        <f>IF(AND($C$5&lt;=B76, B76&lt;=$C$17), B76-$C$5, "")</f>
        <v/>
      </c>
      <c r="E76" s="17" t="str">
        <f t="shared" si="1"/>
        <v/>
      </c>
      <c r="F76" s="26">
        <f t="shared" si="2"/>
        <v>-39</v>
      </c>
      <c r="G76" s="18">
        <f t="shared" si="3"/>
        <v>40</v>
      </c>
      <c r="H76" s="11">
        <f t="shared" si="4"/>
        <v>0</v>
      </c>
      <c r="I76" s="10">
        <f t="shared" si="5"/>
        <v>0</v>
      </c>
      <c r="J76" s="11">
        <f>IF(B76&gt;=$C$5,($C$17-$C$5)-C76, "")</f>
        <v>-40</v>
      </c>
      <c r="K76" s="11">
        <f>IF(B76&gt;=$C$5,J76*$C$9*$C$11,"")</f>
        <v>0</v>
      </c>
      <c r="L76" s="11">
        <f t="shared" si="20"/>
        <v>0</v>
      </c>
      <c r="M76" s="11">
        <f>IF(B76&gt;=$C$5, (18-$C$16)-C76, "")</f>
        <v>-22</v>
      </c>
      <c r="N76" s="11">
        <f>IF(B76&gt;=$C$5,4*$C$15*$C$14,"")</f>
        <v>0</v>
      </c>
      <c r="O76" s="11">
        <f t="shared" si="7"/>
        <v>0</v>
      </c>
      <c r="P76" s="5">
        <f>IF(B76&gt;=$C$5,$C$13-C76,"")</f>
        <v>-39</v>
      </c>
      <c r="Q76" s="5">
        <f>IF(B76&gt;=$C$5,$C$12/$C$13*P76,"")</f>
        <v>0</v>
      </c>
      <c r="R76" s="5">
        <f t="shared" si="21"/>
        <v>0</v>
      </c>
      <c r="S76" s="43">
        <f t="shared" si="16"/>
        <v>0</v>
      </c>
      <c r="T76" s="5">
        <f>IF(AND($C$5&lt;=B76,B76&lt;= $C$17), FV($C$23/12,12*C76,$C$32,$C$20,0)*-1,0)</f>
        <v>0</v>
      </c>
      <c r="V76" s="5">
        <f t="shared" si="9"/>
        <v>0</v>
      </c>
      <c r="W76" s="5">
        <f t="shared" si="10"/>
        <v>0</v>
      </c>
      <c r="X76" s="5" t="e">
        <f t="shared" si="11"/>
        <v>#VALUE!</v>
      </c>
      <c r="Z76" s="5">
        <f t="shared" si="12"/>
        <v>0</v>
      </c>
      <c r="AA76" s="70" t="str">
        <f t="shared" si="17"/>
        <v/>
      </c>
      <c r="AB76" s="45">
        <v>0</v>
      </c>
      <c r="AC76" s="32">
        <f>IF(AND($C$5&lt;=B76, B76&lt;=$C$17), FV($C$22/12,12*D76,$C$21,$C$20,0)*-1,0)</f>
        <v>0</v>
      </c>
      <c r="AE76" s="5">
        <f t="shared" si="13"/>
        <v>0</v>
      </c>
      <c r="AF76" s="5">
        <f t="shared" si="14"/>
        <v>0</v>
      </c>
      <c r="AG76" s="5">
        <f t="shared" si="15"/>
        <v>0</v>
      </c>
      <c r="AI76" s="5">
        <f t="shared" si="18"/>
        <v>0</v>
      </c>
      <c r="AJ76" s="71" t="str">
        <f t="shared" si="19"/>
        <v/>
      </c>
      <c r="AK76" s="65">
        <v>0</v>
      </c>
      <c r="AL76" s="66"/>
    </row>
    <row r="77" spans="1:38" s="5" customFormat="1" x14ac:dyDescent="0.35">
      <c r="A77"/>
      <c r="B77" s="16">
        <v>41</v>
      </c>
      <c r="C77">
        <f t="shared" si="0"/>
        <v>41</v>
      </c>
      <c r="D77" s="17" t="str">
        <f>IF(AND($C$5&lt;=B77, B77&lt;=$C$17), B77-$C$5, "")</f>
        <v/>
      </c>
      <c r="E77" s="17" t="str">
        <f t="shared" si="1"/>
        <v/>
      </c>
      <c r="F77" s="26">
        <f t="shared" si="2"/>
        <v>-40</v>
      </c>
      <c r="G77" s="18">
        <f t="shared" si="3"/>
        <v>41</v>
      </c>
      <c r="H77" s="11">
        <f t="shared" si="4"/>
        <v>0</v>
      </c>
      <c r="I77" s="10">
        <f t="shared" si="5"/>
        <v>0</v>
      </c>
      <c r="J77" s="11">
        <f>IF(B77&gt;=$C$5,($C$17-$C$5)-C77, "")</f>
        <v>-41</v>
      </c>
      <c r="K77" s="11">
        <f>IF(B77&gt;=$C$5,J77*$C$9*$C$11,"")</f>
        <v>0</v>
      </c>
      <c r="L77" s="11">
        <f t="shared" si="20"/>
        <v>0</v>
      </c>
      <c r="M77" s="11">
        <f>IF(B77&gt;=$C$5, (18-$C$16)-C77, "")</f>
        <v>-23</v>
      </c>
      <c r="N77" s="11">
        <f>IF(B77&gt;=$C$5,4*$C$15*$C$14,"")</f>
        <v>0</v>
      </c>
      <c r="O77" s="11">
        <f t="shared" si="7"/>
        <v>0</v>
      </c>
      <c r="P77" s="5">
        <f>IF(B77&gt;=$C$5,$C$13-C77,"")</f>
        <v>-40</v>
      </c>
      <c r="Q77" s="5">
        <f>IF(B77&gt;=$C$5,$C$12/$C$13*P77,"")</f>
        <v>0</v>
      </c>
      <c r="R77" s="5">
        <f t="shared" si="21"/>
        <v>0</v>
      </c>
      <c r="S77" s="43">
        <f t="shared" si="16"/>
        <v>0</v>
      </c>
      <c r="T77" s="5">
        <f>IF(AND($C$5&lt;=B77,B77&lt;= $C$17), FV($C$23/12,12*C77,$C$32,$C$20,0)*-1,0)</f>
        <v>0</v>
      </c>
      <c r="V77" s="5">
        <f t="shared" si="9"/>
        <v>0</v>
      </c>
      <c r="W77" s="5">
        <f t="shared" si="10"/>
        <v>0</v>
      </c>
      <c r="X77" s="5" t="e">
        <f t="shared" si="11"/>
        <v>#VALUE!</v>
      </c>
      <c r="Z77" s="5">
        <f t="shared" si="12"/>
        <v>0</v>
      </c>
      <c r="AA77" s="70" t="str">
        <f t="shared" si="17"/>
        <v/>
      </c>
      <c r="AB77" s="45">
        <v>0</v>
      </c>
      <c r="AC77" s="32">
        <f>IF(AND($C$5&lt;=B77, B77&lt;=$C$17), FV($C$22/12,12*D77,$C$21,$C$20,0)*-1,0)</f>
        <v>0</v>
      </c>
      <c r="AE77" s="5">
        <f t="shared" si="13"/>
        <v>0</v>
      </c>
      <c r="AF77" s="5">
        <f t="shared" si="14"/>
        <v>0</v>
      </c>
      <c r="AG77" s="5">
        <f t="shared" si="15"/>
        <v>0</v>
      </c>
      <c r="AI77" s="5">
        <f t="shared" si="18"/>
        <v>0</v>
      </c>
      <c r="AJ77" s="71" t="str">
        <f t="shared" si="19"/>
        <v/>
      </c>
      <c r="AK77" s="65">
        <v>0</v>
      </c>
      <c r="AL77" s="66"/>
    </row>
    <row r="78" spans="1:38" s="5" customFormat="1" x14ac:dyDescent="0.35">
      <c r="A78"/>
      <c r="B78" s="16">
        <v>42</v>
      </c>
      <c r="C78">
        <f t="shared" si="0"/>
        <v>42</v>
      </c>
      <c r="D78" s="17" t="str">
        <f>IF(AND($C$5&lt;=B78, B78&lt;=$C$17), B78-$C$5, "")</f>
        <v/>
      </c>
      <c r="E78" s="17" t="str">
        <f t="shared" si="1"/>
        <v/>
      </c>
      <c r="F78" s="26">
        <f t="shared" si="2"/>
        <v>-41</v>
      </c>
      <c r="G78" s="18">
        <f t="shared" si="3"/>
        <v>42</v>
      </c>
      <c r="H78" s="11">
        <f t="shared" si="4"/>
        <v>0</v>
      </c>
      <c r="I78" s="10">
        <f t="shared" si="5"/>
        <v>0</v>
      </c>
      <c r="J78" s="11">
        <f>IF(B78&gt;=$C$5,($C$17-$C$5)-C78, "")</f>
        <v>-42</v>
      </c>
      <c r="K78" s="11">
        <f>IF(B78&gt;=$C$5,J78*$C$9*$C$11,"")</f>
        <v>0</v>
      </c>
      <c r="L78" s="11">
        <f t="shared" si="20"/>
        <v>0</v>
      </c>
      <c r="M78" s="11">
        <f>IF(B78&gt;=$C$5, (18-$C$16)-C78, "")</f>
        <v>-24</v>
      </c>
      <c r="N78" s="11">
        <f>IF(B78&gt;=$C$5,4*$C$15*$C$14,"")</f>
        <v>0</v>
      </c>
      <c r="O78" s="11">
        <f t="shared" si="7"/>
        <v>0</v>
      </c>
      <c r="P78" s="5">
        <f>IF(B78&gt;=$C$5,$C$13-C78,"")</f>
        <v>-41</v>
      </c>
      <c r="Q78" s="5">
        <f>IF(B78&gt;=$C$5,$C$12/$C$13*P78,"")</f>
        <v>0</v>
      </c>
      <c r="R78" s="5">
        <f t="shared" si="21"/>
        <v>0</v>
      </c>
      <c r="S78" s="43">
        <f t="shared" si="16"/>
        <v>0</v>
      </c>
      <c r="T78" s="5">
        <f>IF(AND($C$5&lt;=B78,B78&lt;= $C$17), FV($C$23/12,12*C78,$C$32,$C$20,0)*-1,0)</f>
        <v>0</v>
      </c>
      <c r="V78" s="5">
        <f t="shared" si="9"/>
        <v>0</v>
      </c>
      <c r="W78" s="5">
        <f t="shared" si="10"/>
        <v>0</v>
      </c>
      <c r="X78" s="5" t="e">
        <f t="shared" si="11"/>
        <v>#VALUE!</v>
      </c>
      <c r="Z78" s="5">
        <f t="shared" si="12"/>
        <v>0</v>
      </c>
      <c r="AA78" s="70" t="str">
        <f t="shared" si="17"/>
        <v/>
      </c>
      <c r="AB78" s="45">
        <v>0</v>
      </c>
      <c r="AC78" s="32">
        <f>IF(AND($C$5&lt;=B78, B78&lt;=$C$17), FV($C$22/12,12*D78,$C$21,$C$20,0)*-1,0)</f>
        <v>0</v>
      </c>
      <c r="AE78" s="5">
        <f t="shared" si="13"/>
        <v>0</v>
      </c>
      <c r="AF78" s="5">
        <f t="shared" si="14"/>
        <v>0</v>
      </c>
      <c r="AG78" s="5">
        <f t="shared" si="15"/>
        <v>0</v>
      </c>
      <c r="AI78" s="5">
        <f t="shared" si="18"/>
        <v>0</v>
      </c>
      <c r="AJ78" s="71" t="str">
        <f t="shared" si="19"/>
        <v/>
      </c>
      <c r="AK78" s="65">
        <v>0</v>
      </c>
      <c r="AL78" s="66"/>
    </row>
    <row r="79" spans="1:38" s="5" customFormat="1" x14ac:dyDescent="0.35">
      <c r="A79"/>
      <c r="B79" s="16">
        <v>43</v>
      </c>
      <c r="C79">
        <f t="shared" si="0"/>
        <v>43</v>
      </c>
      <c r="D79" s="17" t="str">
        <f>IF(AND($C$5&lt;=B79, B79&lt;=$C$17), B79-$C$5, "")</f>
        <v/>
      </c>
      <c r="E79" s="17" t="str">
        <f t="shared" si="1"/>
        <v/>
      </c>
      <c r="F79" s="26">
        <f t="shared" si="2"/>
        <v>-42</v>
      </c>
      <c r="G79" s="18">
        <f t="shared" si="3"/>
        <v>43</v>
      </c>
      <c r="H79" s="11">
        <f t="shared" si="4"/>
        <v>0</v>
      </c>
      <c r="I79" s="10">
        <f t="shared" si="5"/>
        <v>0</v>
      </c>
      <c r="J79" s="11">
        <f>IF(B79&gt;=$C$5,($C$17-$C$5)-C79, "")</f>
        <v>-43</v>
      </c>
      <c r="K79" s="11">
        <f>IF(B79&gt;=$C$5,J79*$C$9*$C$11,"")</f>
        <v>0</v>
      </c>
      <c r="L79" s="11">
        <f t="shared" si="20"/>
        <v>0</v>
      </c>
      <c r="M79" s="11">
        <f>IF(B79&gt;=$C$5, (18-$C$16)-C79, "")</f>
        <v>-25</v>
      </c>
      <c r="N79" s="11">
        <f>IF(B79&gt;=$C$5,4*$C$15*$C$14,"")</f>
        <v>0</v>
      </c>
      <c r="O79" s="11">
        <f t="shared" si="7"/>
        <v>0</v>
      </c>
      <c r="P79" s="5">
        <f>IF(B79&gt;=$C$5,$C$13-C79,"")</f>
        <v>-42</v>
      </c>
      <c r="Q79" s="5">
        <f>IF(B79&gt;=$C$5,$C$12/$C$13*P79,"")</f>
        <v>0</v>
      </c>
      <c r="R79" s="5">
        <f t="shared" si="21"/>
        <v>0</v>
      </c>
      <c r="S79" s="43">
        <f t="shared" si="16"/>
        <v>0</v>
      </c>
      <c r="T79" s="5">
        <f>IF(AND($C$5&lt;=B79,B79&lt;= $C$17), FV($C$23/12,12*C79,$C$32,$C$20,0)*-1,0)</f>
        <v>0</v>
      </c>
      <c r="V79" s="5">
        <f t="shared" si="9"/>
        <v>0</v>
      </c>
      <c r="W79" s="5">
        <f t="shared" si="10"/>
        <v>0</v>
      </c>
      <c r="X79" s="5" t="e">
        <f t="shared" si="11"/>
        <v>#VALUE!</v>
      </c>
      <c r="Z79" s="5">
        <f t="shared" si="12"/>
        <v>0</v>
      </c>
      <c r="AA79" s="70" t="str">
        <f t="shared" si="17"/>
        <v/>
      </c>
      <c r="AB79" s="45">
        <v>0</v>
      </c>
      <c r="AC79" s="32">
        <f>IF(AND($C$5&lt;=B79, B79&lt;=$C$17), FV($C$22/12,12*D79,$C$21,$C$20,0)*-1,0)</f>
        <v>0</v>
      </c>
      <c r="AE79" s="5">
        <f t="shared" si="13"/>
        <v>0</v>
      </c>
      <c r="AF79" s="5">
        <f t="shared" si="14"/>
        <v>0</v>
      </c>
      <c r="AG79" s="5">
        <f t="shared" si="15"/>
        <v>0</v>
      </c>
      <c r="AI79" s="5">
        <f t="shared" si="18"/>
        <v>0</v>
      </c>
      <c r="AJ79" s="71" t="str">
        <f t="shared" si="19"/>
        <v/>
      </c>
      <c r="AK79" s="65">
        <v>0</v>
      </c>
      <c r="AL79" s="66"/>
    </row>
    <row r="80" spans="1:38" s="5" customFormat="1" x14ac:dyDescent="0.35">
      <c r="A80"/>
      <c r="B80" s="16">
        <v>44</v>
      </c>
      <c r="C80">
        <f t="shared" si="0"/>
        <v>44</v>
      </c>
      <c r="D80" s="17" t="str">
        <f>IF(AND($C$5&lt;=B80, B80&lt;=$C$17), B80-$C$5, "")</f>
        <v/>
      </c>
      <c r="E80" s="17" t="str">
        <f t="shared" si="1"/>
        <v/>
      </c>
      <c r="F80" s="26">
        <f t="shared" si="2"/>
        <v>-43</v>
      </c>
      <c r="G80" s="18">
        <f t="shared" si="3"/>
        <v>44</v>
      </c>
      <c r="H80" s="11">
        <f t="shared" si="4"/>
        <v>0</v>
      </c>
      <c r="I80" s="10">
        <f t="shared" si="5"/>
        <v>0</v>
      </c>
      <c r="J80" s="11">
        <f>IF(B80&gt;=$C$5,($C$17-$C$5)-C80, "")</f>
        <v>-44</v>
      </c>
      <c r="K80" s="11">
        <f>IF(B80&gt;=$C$5,J80*$C$9*$C$11,"")</f>
        <v>0</v>
      </c>
      <c r="L80" s="11">
        <f t="shared" si="20"/>
        <v>0</v>
      </c>
      <c r="M80" s="11">
        <f>IF(B80&gt;=$C$5, (18-$C$16)-C80, "")</f>
        <v>-26</v>
      </c>
      <c r="N80" s="11">
        <f>IF(B80&gt;=$C$5,4*$C$15*$C$14,"")</f>
        <v>0</v>
      </c>
      <c r="O80" s="11">
        <f t="shared" si="7"/>
        <v>0</v>
      </c>
      <c r="P80" s="5">
        <f>IF(B80&gt;=$C$5,$C$13-C80,"")</f>
        <v>-43</v>
      </c>
      <c r="Q80" s="5">
        <f>IF(B80&gt;=$C$5,$C$12/$C$13*P80,"")</f>
        <v>0</v>
      </c>
      <c r="R80" s="5">
        <f t="shared" si="21"/>
        <v>0</v>
      </c>
      <c r="S80" s="43">
        <f t="shared" si="16"/>
        <v>0</v>
      </c>
      <c r="T80" s="5">
        <f>IF(AND($C$5&lt;=B80,B80&lt;= $C$17), FV($C$23/12,12*C80,$C$32,$C$20,0)*-1,0)</f>
        <v>0</v>
      </c>
      <c r="V80" s="5">
        <f t="shared" si="9"/>
        <v>0</v>
      </c>
      <c r="W80" s="5">
        <f t="shared" si="10"/>
        <v>0</v>
      </c>
      <c r="X80" s="5" t="e">
        <f t="shared" si="11"/>
        <v>#VALUE!</v>
      </c>
      <c r="Z80" s="5">
        <f t="shared" si="12"/>
        <v>0</v>
      </c>
      <c r="AA80" s="70" t="str">
        <f t="shared" si="17"/>
        <v/>
      </c>
      <c r="AB80" s="45">
        <v>0</v>
      </c>
      <c r="AC80" s="32">
        <f>IF(AND($C$5&lt;=B80, B80&lt;=$C$17), FV($C$22/12,12*D80,$C$21,$C$20,0)*-1,0)</f>
        <v>0</v>
      </c>
      <c r="AE80" s="5">
        <f t="shared" si="13"/>
        <v>0</v>
      </c>
      <c r="AF80" s="5">
        <f t="shared" si="14"/>
        <v>0</v>
      </c>
      <c r="AG80" s="5">
        <f t="shared" si="15"/>
        <v>0</v>
      </c>
      <c r="AI80" s="5">
        <f t="shared" si="18"/>
        <v>0</v>
      </c>
      <c r="AJ80" s="71" t="str">
        <f t="shared" si="19"/>
        <v/>
      </c>
      <c r="AK80" s="65">
        <v>0</v>
      </c>
      <c r="AL80" s="66"/>
    </row>
    <row r="81" spans="1:38" s="5" customFormat="1" x14ac:dyDescent="0.35">
      <c r="A81"/>
      <c r="B81" s="16">
        <v>45</v>
      </c>
      <c r="C81">
        <f t="shared" si="0"/>
        <v>45</v>
      </c>
      <c r="D81" s="17" t="str">
        <f>IF(AND($C$5&lt;=B81, B81&lt;=$C$17), B81-$C$5, "")</f>
        <v/>
      </c>
      <c r="E81" s="17" t="str">
        <f t="shared" si="1"/>
        <v/>
      </c>
      <c r="F81" s="26">
        <f t="shared" si="2"/>
        <v>-44</v>
      </c>
      <c r="G81" s="18">
        <f t="shared" si="3"/>
        <v>45</v>
      </c>
      <c r="H81" s="11">
        <f t="shared" si="4"/>
        <v>0</v>
      </c>
      <c r="I81" s="10">
        <f t="shared" si="5"/>
        <v>0</v>
      </c>
      <c r="J81" s="11">
        <f>IF(B81&gt;=$C$5,($C$17-$C$5)-C81, "")</f>
        <v>-45</v>
      </c>
      <c r="K81" s="11">
        <f>IF(B81&gt;=$C$5,J81*$C$9*$C$11,"")</f>
        <v>0</v>
      </c>
      <c r="L81" s="11">
        <f t="shared" si="20"/>
        <v>0</v>
      </c>
      <c r="M81" s="11">
        <f>IF(B81&gt;=$C$5, (18-$C$16)-C81, "")</f>
        <v>-27</v>
      </c>
      <c r="N81" s="11">
        <f>IF(B81&gt;=$C$5,4*$C$15*$C$14,"")</f>
        <v>0</v>
      </c>
      <c r="O81" s="11">
        <f t="shared" si="7"/>
        <v>0</v>
      </c>
      <c r="P81" s="5">
        <f>IF(B81&gt;=$C$5,$C$13-C81,"")</f>
        <v>-44</v>
      </c>
      <c r="Q81" s="5">
        <f>IF(B81&gt;=$C$5,$C$12/$C$13*P81,"")</f>
        <v>0</v>
      </c>
      <c r="R81" s="5">
        <f t="shared" si="21"/>
        <v>0</v>
      </c>
      <c r="S81" s="43">
        <f t="shared" si="16"/>
        <v>0</v>
      </c>
      <c r="T81" s="5">
        <f>IF(AND($C$5&lt;=B81,B81&lt;= $C$17), FV($C$23/12,12*C81,$C$32,$C$20,0)*-1,0)</f>
        <v>0</v>
      </c>
      <c r="V81" s="5">
        <f t="shared" si="9"/>
        <v>0</v>
      </c>
      <c r="W81" s="5">
        <f t="shared" si="10"/>
        <v>0</v>
      </c>
      <c r="X81" s="5" t="e">
        <f t="shared" si="11"/>
        <v>#VALUE!</v>
      </c>
      <c r="Z81" s="5">
        <f t="shared" si="12"/>
        <v>0</v>
      </c>
      <c r="AA81" s="70" t="str">
        <f t="shared" si="17"/>
        <v/>
      </c>
      <c r="AB81" s="45">
        <v>0</v>
      </c>
      <c r="AC81" s="32">
        <f>IF(AND($C$5&lt;=B81, B81&lt;=$C$17), FV($C$22/12,12*D81,$C$21,$C$20,0)*-1,0)</f>
        <v>0</v>
      </c>
      <c r="AE81" s="5">
        <f t="shared" si="13"/>
        <v>0</v>
      </c>
      <c r="AF81" s="5">
        <f t="shared" si="14"/>
        <v>0</v>
      </c>
      <c r="AG81" s="5">
        <f t="shared" si="15"/>
        <v>0</v>
      </c>
      <c r="AI81" s="5">
        <f t="shared" si="18"/>
        <v>0</v>
      </c>
      <c r="AJ81" s="71" t="str">
        <f t="shared" si="19"/>
        <v/>
      </c>
      <c r="AK81" s="65">
        <v>0</v>
      </c>
      <c r="AL81" s="66"/>
    </row>
    <row r="82" spans="1:38" s="5" customFormat="1" x14ac:dyDescent="0.35">
      <c r="A82"/>
      <c r="B82" s="16">
        <v>46</v>
      </c>
      <c r="C82">
        <f t="shared" si="0"/>
        <v>46</v>
      </c>
      <c r="D82" s="17" t="str">
        <f>IF(AND($C$5&lt;=B82, B82&lt;=$C$17), B82-$C$5, "")</f>
        <v/>
      </c>
      <c r="E82" s="17" t="str">
        <f t="shared" si="1"/>
        <v/>
      </c>
      <c r="F82" s="26">
        <f t="shared" si="2"/>
        <v>-45</v>
      </c>
      <c r="G82" s="18">
        <f t="shared" si="3"/>
        <v>46</v>
      </c>
      <c r="H82" s="11">
        <f t="shared" si="4"/>
        <v>0</v>
      </c>
      <c r="I82" s="10">
        <f t="shared" si="5"/>
        <v>0</v>
      </c>
      <c r="J82" s="11">
        <f>IF(B82&gt;=$C$5,($C$17-$C$5)-C82, "")</f>
        <v>-46</v>
      </c>
      <c r="K82" s="11">
        <f>IF(B82&gt;=$C$5,J82*$C$9*$C$11,"")</f>
        <v>0</v>
      </c>
      <c r="L82" s="11">
        <f t="shared" si="20"/>
        <v>0</v>
      </c>
      <c r="M82" s="11">
        <f>IF(B82&gt;=$C$5, (18-$C$16)-C82, "")</f>
        <v>-28</v>
      </c>
      <c r="N82" s="11">
        <f>IF(B82&gt;=$C$5,4*$C$15*$C$14,"")</f>
        <v>0</v>
      </c>
      <c r="O82" s="11">
        <f>IF(M82&gt;=0,N82,0)</f>
        <v>0</v>
      </c>
      <c r="P82" s="5">
        <f>IF(B82&gt;=$C$5,$C$13-C82,"")</f>
        <v>-45</v>
      </c>
      <c r="Q82" s="5">
        <f>IF(B82&gt;=$C$5,$C$12/$C$13*P82,"")</f>
        <v>0</v>
      </c>
      <c r="R82" s="5">
        <f t="shared" si="21"/>
        <v>0</v>
      </c>
      <c r="S82" s="43">
        <f t="shared" si="16"/>
        <v>0</v>
      </c>
      <c r="T82" s="5">
        <f>IF(AND($C$5&lt;=B82,B82&lt;= $C$17), FV($C$23/12,12*C82,$C$32,$C$20,0)*-1,0)</f>
        <v>0</v>
      </c>
      <c r="V82" s="5">
        <f t="shared" si="9"/>
        <v>0</v>
      </c>
      <c r="W82" s="5">
        <f t="shared" si="10"/>
        <v>0</v>
      </c>
      <c r="X82" s="5" t="e">
        <f t="shared" si="11"/>
        <v>#VALUE!</v>
      </c>
      <c r="Z82" s="5">
        <f t="shared" si="12"/>
        <v>0</v>
      </c>
      <c r="AA82" s="70" t="str">
        <f t="shared" si="17"/>
        <v/>
      </c>
      <c r="AB82" s="45">
        <v>0</v>
      </c>
      <c r="AC82" s="32">
        <f>IF(AND($C$5&lt;=B82, B82&lt;=$C$17), FV($C$22/12,12*D82,$C$21,$C$20,0)*-1,0)</f>
        <v>0</v>
      </c>
      <c r="AE82" s="5">
        <f t="shared" si="13"/>
        <v>0</v>
      </c>
      <c r="AF82" s="5">
        <f t="shared" si="14"/>
        <v>0</v>
      </c>
      <c r="AG82" s="5">
        <f t="shared" si="15"/>
        <v>0</v>
      </c>
      <c r="AI82" s="5">
        <f t="shared" si="18"/>
        <v>0</v>
      </c>
      <c r="AJ82" s="71" t="str">
        <f t="shared" si="19"/>
        <v/>
      </c>
      <c r="AK82" s="65">
        <v>0</v>
      </c>
      <c r="AL82" s="66"/>
    </row>
    <row r="83" spans="1:38" s="5" customFormat="1" x14ac:dyDescent="0.35">
      <c r="A83"/>
      <c r="B83" s="16">
        <v>47</v>
      </c>
      <c r="C83">
        <f t="shared" si="0"/>
        <v>47</v>
      </c>
      <c r="D83" s="17" t="str">
        <f>IF(AND($C$5&lt;=B83, B83&lt;=$C$17), B83-$C$5, "")</f>
        <v/>
      </c>
      <c r="E83" s="17" t="str">
        <f t="shared" si="1"/>
        <v/>
      </c>
      <c r="F83" s="26">
        <f t="shared" si="2"/>
        <v>-46</v>
      </c>
      <c r="G83" s="18">
        <f t="shared" si="3"/>
        <v>47</v>
      </c>
      <c r="H83" s="11">
        <f t="shared" si="4"/>
        <v>0</v>
      </c>
      <c r="I83" s="10">
        <f t="shared" si="5"/>
        <v>0</v>
      </c>
      <c r="J83" s="11">
        <f>IF(B83&gt;=$C$5,($C$17-$C$5)-C83, "")</f>
        <v>-47</v>
      </c>
      <c r="K83" s="11">
        <f>IF(B83&gt;=$C$5,J83*$C$9*$C$11,"")</f>
        <v>0</v>
      </c>
      <c r="L83" s="11">
        <f t="shared" si="20"/>
        <v>0</v>
      </c>
      <c r="M83" s="11">
        <f>IF(B83&gt;=$C$5, (18-$C$16)-C83, "")</f>
        <v>-29</v>
      </c>
      <c r="N83" s="11">
        <f>IF(B83&gt;=$C$5,4*$C$15*$C$14,"")</f>
        <v>0</v>
      </c>
      <c r="O83" s="11">
        <f t="shared" si="7"/>
        <v>0</v>
      </c>
      <c r="P83" s="5">
        <f>IF(B83&gt;=$C$5,$C$13-C83,"")</f>
        <v>-46</v>
      </c>
      <c r="Q83" s="5">
        <f>IF(B83&gt;=$C$5,$C$12/$C$13*P83,"")</f>
        <v>0</v>
      </c>
      <c r="R83" s="5">
        <f t="shared" si="21"/>
        <v>0</v>
      </c>
      <c r="S83" s="43">
        <f t="shared" si="16"/>
        <v>0</v>
      </c>
      <c r="T83" s="5">
        <f>IF(AND($C$5&lt;=B83,B83&lt;= $C$17), FV($C$23/12,12*C83,$C$32,$C$20,0)*-1,0)</f>
        <v>0</v>
      </c>
      <c r="V83" s="5">
        <f t="shared" si="9"/>
        <v>0</v>
      </c>
      <c r="W83" s="5">
        <f t="shared" si="10"/>
        <v>0</v>
      </c>
      <c r="X83" s="5" t="e">
        <f t="shared" si="11"/>
        <v>#VALUE!</v>
      </c>
      <c r="Z83" s="5">
        <f t="shared" si="12"/>
        <v>0</v>
      </c>
      <c r="AA83" s="70" t="str">
        <f t="shared" si="17"/>
        <v/>
      </c>
      <c r="AB83" s="45">
        <v>0</v>
      </c>
      <c r="AC83" s="32">
        <f>IF(AND($C$5&lt;=B83, B83&lt;=$C$17), FV($C$22/12,12*D83,$C$21,$C$20,0)*-1,0)</f>
        <v>0</v>
      </c>
      <c r="AE83" s="5">
        <f t="shared" si="13"/>
        <v>0</v>
      </c>
      <c r="AF83" s="5">
        <f t="shared" si="14"/>
        <v>0</v>
      </c>
      <c r="AG83" s="5">
        <f t="shared" si="15"/>
        <v>0</v>
      </c>
      <c r="AI83" s="5">
        <f t="shared" si="18"/>
        <v>0</v>
      </c>
      <c r="AJ83" s="71" t="str">
        <f t="shared" si="19"/>
        <v/>
      </c>
      <c r="AK83" s="65">
        <v>0</v>
      </c>
      <c r="AL83" s="66"/>
    </row>
    <row r="84" spans="1:38" s="5" customFormat="1" x14ac:dyDescent="0.35">
      <c r="A84"/>
      <c r="B84" s="16">
        <v>48</v>
      </c>
      <c r="C84">
        <f t="shared" si="0"/>
        <v>48</v>
      </c>
      <c r="D84" s="17" t="str">
        <f>IF(AND($C$5&lt;=B84, B84&lt;=$C$17), B84-$C$5, "")</f>
        <v/>
      </c>
      <c r="E84" s="17" t="str">
        <f t="shared" si="1"/>
        <v/>
      </c>
      <c r="F84" s="26">
        <f t="shared" si="2"/>
        <v>-47</v>
      </c>
      <c r="G84" s="18">
        <f t="shared" si="3"/>
        <v>48</v>
      </c>
      <c r="H84" s="11">
        <f t="shared" si="4"/>
        <v>0</v>
      </c>
      <c r="I84" s="10">
        <f t="shared" si="5"/>
        <v>0</v>
      </c>
      <c r="J84" s="11">
        <f>IF(B84&gt;=$C$5,($C$17-$C$5)-C84, "")</f>
        <v>-48</v>
      </c>
      <c r="K84" s="11">
        <f>IF(B84&gt;=$C$5,J84*$C$9*$C$11,"")</f>
        <v>0</v>
      </c>
      <c r="L84" s="11">
        <f t="shared" si="20"/>
        <v>0</v>
      </c>
      <c r="M84" s="11">
        <f>IF(B84&gt;=$C$5, (18-$C$16)-C84, "")</f>
        <v>-30</v>
      </c>
      <c r="N84" s="11">
        <f>IF(B84&gt;=$C$5,4*$C$15*$C$14,"")</f>
        <v>0</v>
      </c>
      <c r="O84" s="11">
        <f t="shared" si="7"/>
        <v>0</v>
      </c>
      <c r="P84" s="5">
        <f>IF(B84&gt;=$C$5,$C$13-C84,"")</f>
        <v>-47</v>
      </c>
      <c r="Q84" s="5">
        <f>IF(B84&gt;=$C$5,$C$12/$C$13*P84,"")</f>
        <v>0</v>
      </c>
      <c r="R84" s="5">
        <f t="shared" si="21"/>
        <v>0</v>
      </c>
      <c r="S84" s="43">
        <f t="shared" si="16"/>
        <v>0</v>
      </c>
      <c r="T84" s="5">
        <f>IF(AND($C$5&lt;=B84,B84&lt;= $C$17), FV($C$23/12,12*C84,$C$32,$C$20,0)*-1,0)</f>
        <v>0</v>
      </c>
      <c r="V84" s="5">
        <f t="shared" si="9"/>
        <v>0</v>
      </c>
      <c r="W84" s="5">
        <f t="shared" si="10"/>
        <v>0</v>
      </c>
      <c r="X84" s="5" t="e">
        <f t="shared" si="11"/>
        <v>#VALUE!</v>
      </c>
      <c r="Z84" s="5">
        <f t="shared" si="12"/>
        <v>0</v>
      </c>
      <c r="AA84" s="70" t="str">
        <f t="shared" si="17"/>
        <v/>
      </c>
      <c r="AB84" s="45">
        <v>0</v>
      </c>
      <c r="AC84" s="32">
        <f>IF(AND($C$5&lt;=B84, B84&lt;=$C$17), FV($C$22/12,12*D84,$C$21,$C$20,0)*-1,0)</f>
        <v>0</v>
      </c>
      <c r="AE84" s="5">
        <f t="shared" si="13"/>
        <v>0</v>
      </c>
      <c r="AF84" s="5">
        <f t="shared" si="14"/>
        <v>0</v>
      </c>
      <c r="AG84" s="5">
        <f t="shared" si="15"/>
        <v>0</v>
      </c>
      <c r="AI84" s="5">
        <f t="shared" si="18"/>
        <v>0</v>
      </c>
      <c r="AJ84" s="71" t="str">
        <f t="shared" si="19"/>
        <v/>
      </c>
      <c r="AK84" s="65">
        <v>0</v>
      </c>
      <c r="AL84" s="66"/>
    </row>
    <row r="85" spans="1:38" s="5" customFormat="1" x14ac:dyDescent="0.35">
      <c r="A85"/>
      <c r="B85" s="16">
        <v>49</v>
      </c>
      <c r="C85">
        <f t="shared" si="0"/>
        <v>49</v>
      </c>
      <c r="D85" s="17" t="str">
        <f>IF(AND($C$5&lt;=B85, B85&lt;=$C$17), B85-$C$5, "")</f>
        <v/>
      </c>
      <c r="E85" s="17" t="str">
        <f t="shared" si="1"/>
        <v/>
      </c>
      <c r="F85" s="26">
        <f t="shared" si="2"/>
        <v>-48</v>
      </c>
      <c r="G85" s="18">
        <f t="shared" si="3"/>
        <v>49</v>
      </c>
      <c r="H85" s="11">
        <f t="shared" si="4"/>
        <v>0</v>
      </c>
      <c r="I85" s="10">
        <f t="shared" si="5"/>
        <v>0</v>
      </c>
      <c r="J85" s="11">
        <f>IF(B85&gt;=$C$5,($C$17-$C$5)-C85, "")</f>
        <v>-49</v>
      </c>
      <c r="K85" s="11">
        <f>IF(B85&gt;=$C$5,J85*$C$9*$C$11,"")</f>
        <v>0</v>
      </c>
      <c r="L85" s="11">
        <f t="shared" si="20"/>
        <v>0</v>
      </c>
      <c r="M85" s="11">
        <f>IF(B85&gt;=$C$5, (18-$C$16)-C85, "")</f>
        <v>-31</v>
      </c>
      <c r="N85" s="11">
        <f>IF(B85&gt;=$C$5,4*$C$15*$C$14,"")</f>
        <v>0</v>
      </c>
      <c r="O85" s="11">
        <f t="shared" si="7"/>
        <v>0</v>
      </c>
      <c r="P85" s="5">
        <f>IF(B85&gt;=$C$5,$C$13-C85,"")</f>
        <v>-48</v>
      </c>
      <c r="Q85" s="5">
        <f>IF(B85&gt;=$C$5,$C$12/$C$13*P85,"")</f>
        <v>0</v>
      </c>
      <c r="R85" s="5">
        <f t="shared" si="21"/>
        <v>0</v>
      </c>
      <c r="S85" s="43">
        <f t="shared" si="16"/>
        <v>0</v>
      </c>
      <c r="T85" s="5">
        <f>IF(AND($C$5&lt;=B85,B85&lt;= $C$17), FV($C$23/12,12*C85,$C$32,$C$20,0)*-1,0)</f>
        <v>0</v>
      </c>
      <c r="V85" s="5">
        <f t="shared" si="9"/>
        <v>0</v>
      </c>
      <c r="W85" s="5">
        <f t="shared" si="10"/>
        <v>0</v>
      </c>
      <c r="X85" s="5" t="e">
        <f t="shared" si="11"/>
        <v>#VALUE!</v>
      </c>
      <c r="Z85" s="5">
        <f t="shared" si="12"/>
        <v>0</v>
      </c>
      <c r="AA85" s="70" t="str">
        <f t="shared" si="17"/>
        <v/>
      </c>
      <c r="AB85" s="45">
        <v>0</v>
      </c>
      <c r="AC85" s="32">
        <f>IF(AND($C$5&lt;=B85, B85&lt;=$C$17), FV($C$22/12,12*D85,$C$21,$C$20,0)*-1,0)</f>
        <v>0</v>
      </c>
      <c r="AE85" s="5">
        <f t="shared" si="13"/>
        <v>0</v>
      </c>
      <c r="AF85" s="5">
        <f t="shared" si="14"/>
        <v>0</v>
      </c>
      <c r="AG85" s="5">
        <f t="shared" si="15"/>
        <v>0</v>
      </c>
      <c r="AI85" s="5">
        <f t="shared" si="18"/>
        <v>0</v>
      </c>
      <c r="AJ85" s="71" t="str">
        <f t="shared" si="19"/>
        <v/>
      </c>
      <c r="AK85" s="65">
        <v>0</v>
      </c>
      <c r="AL85" s="66"/>
    </row>
    <row r="86" spans="1:38" s="5" customFormat="1" x14ac:dyDescent="0.35">
      <c r="A86"/>
      <c r="B86" s="16">
        <v>50</v>
      </c>
      <c r="C86">
        <f t="shared" si="0"/>
        <v>50</v>
      </c>
      <c r="D86" s="17" t="str">
        <f>IF(AND($C$5&lt;=B86, B86&lt;=$C$17), B86-$C$5, "")</f>
        <v/>
      </c>
      <c r="E86" s="17" t="str">
        <f t="shared" si="1"/>
        <v/>
      </c>
      <c r="F86" s="26">
        <f t="shared" si="2"/>
        <v>-49</v>
      </c>
      <c r="G86" s="18">
        <f t="shared" si="3"/>
        <v>50</v>
      </c>
      <c r="H86" s="11">
        <f t="shared" si="4"/>
        <v>0</v>
      </c>
      <c r="I86" s="10">
        <f t="shared" si="5"/>
        <v>0</v>
      </c>
      <c r="J86" s="11">
        <f>IF(B86&gt;=$C$5,($C$17-$C$5)-C86, "")</f>
        <v>-50</v>
      </c>
      <c r="K86" s="11">
        <f>IF(B86&gt;=$C$5,J86*$C$9*$C$11,"")</f>
        <v>0</v>
      </c>
      <c r="L86" s="11">
        <f t="shared" si="20"/>
        <v>0</v>
      </c>
      <c r="M86" s="11">
        <f>IF(B86&gt;=$C$5, (18-$C$16)-C86, "")</f>
        <v>-32</v>
      </c>
      <c r="N86" s="11">
        <f>IF(B86&gt;=$C$5,4*$C$15*$C$14,"")</f>
        <v>0</v>
      </c>
      <c r="O86" s="11">
        <f t="shared" si="7"/>
        <v>0</v>
      </c>
      <c r="P86" s="5">
        <f>IF(B86&gt;=$C$5,$C$13-C86,"")</f>
        <v>-49</v>
      </c>
      <c r="Q86" s="5">
        <f>IF(B86&gt;=$C$5,$C$12/$C$13*P86,"")</f>
        <v>0</v>
      </c>
      <c r="R86" s="5">
        <f t="shared" si="21"/>
        <v>0</v>
      </c>
      <c r="S86" s="43">
        <f t="shared" si="16"/>
        <v>0</v>
      </c>
      <c r="T86" s="5">
        <f>IF(AND($C$5&lt;=B86,B86&lt;= $C$17), FV($C$23/12,12*C86,$C$32,$C$20,0)*-1,0)</f>
        <v>0</v>
      </c>
      <c r="V86" s="5">
        <f t="shared" si="9"/>
        <v>0</v>
      </c>
      <c r="W86" s="5">
        <f t="shared" si="10"/>
        <v>0</v>
      </c>
      <c r="X86" s="5" t="e">
        <f t="shared" si="11"/>
        <v>#VALUE!</v>
      </c>
      <c r="Z86" s="5">
        <f t="shared" si="12"/>
        <v>0</v>
      </c>
      <c r="AA86" s="70" t="str">
        <f t="shared" si="17"/>
        <v/>
      </c>
      <c r="AB86" s="45">
        <v>0</v>
      </c>
      <c r="AC86" s="32">
        <f>IF(AND($C$5&lt;=B86, B86&lt;=$C$17), FV($C$22/12,12*D86,$C$21,$C$20,0)*-1,0)</f>
        <v>0</v>
      </c>
      <c r="AE86" s="5">
        <f t="shared" si="13"/>
        <v>0</v>
      </c>
      <c r="AF86" s="5">
        <f t="shared" si="14"/>
        <v>0</v>
      </c>
      <c r="AG86" s="5">
        <f t="shared" si="15"/>
        <v>0</v>
      </c>
      <c r="AI86" s="5">
        <f t="shared" si="18"/>
        <v>0</v>
      </c>
      <c r="AJ86" s="71" t="str">
        <f t="shared" si="19"/>
        <v/>
      </c>
      <c r="AK86" s="65">
        <v>0</v>
      </c>
      <c r="AL86" s="66"/>
    </row>
    <row r="87" spans="1:38" s="5" customFormat="1" x14ac:dyDescent="0.35">
      <c r="A87"/>
      <c r="B87" s="16">
        <v>51</v>
      </c>
      <c r="C87">
        <f t="shared" si="0"/>
        <v>51</v>
      </c>
      <c r="D87" s="17" t="str">
        <f>IF(AND($C$5&lt;=B87, B87&lt;=$C$17), B87-$C$5, "")</f>
        <v/>
      </c>
      <c r="E87" s="17" t="str">
        <f t="shared" si="1"/>
        <v/>
      </c>
      <c r="F87" s="26">
        <f t="shared" si="2"/>
        <v>-50</v>
      </c>
      <c r="G87" s="18">
        <f t="shared" si="3"/>
        <v>51</v>
      </c>
      <c r="H87" s="11">
        <f t="shared" si="4"/>
        <v>0</v>
      </c>
      <c r="I87" s="10">
        <f t="shared" si="5"/>
        <v>0</v>
      </c>
      <c r="J87" s="11">
        <f>IF(B87&gt;=$C$5,($C$17-$C$5)-C87, "")</f>
        <v>-51</v>
      </c>
      <c r="K87" s="11">
        <f>IF(B87&gt;=$C$5,J87*$C$9*$C$11,"")</f>
        <v>0</v>
      </c>
      <c r="L87" s="11">
        <f t="shared" si="20"/>
        <v>0</v>
      </c>
      <c r="M87" s="11">
        <f>IF(B87&gt;=$C$5, (18-$C$16)-C87, "")</f>
        <v>-33</v>
      </c>
      <c r="N87" s="11">
        <f>IF(B87&gt;=$C$5,4*$C$15*$C$14,"")</f>
        <v>0</v>
      </c>
      <c r="O87" s="11">
        <f t="shared" si="7"/>
        <v>0</v>
      </c>
      <c r="P87" s="5">
        <f>IF(B87&gt;=$C$5,$C$13-C87,"")</f>
        <v>-50</v>
      </c>
      <c r="Q87" s="5">
        <f>IF(B87&gt;=$C$5,$C$12/$C$13*P87,"")</f>
        <v>0</v>
      </c>
      <c r="R87" s="5">
        <f t="shared" si="21"/>
        <v>0</v>
      </c>
      <c r="S87" s="43">
        <f t="shared" si="16"/>
        <v>0</v>
      </c>
      <c r="T87" s="5">
        <f>IF(AND($C$5&lt;=B87,B87&lt;= $C$17), FV($C$23/12,12*C87,$C$32,$C$20,0)*-1,0)</f>
        <v>0</v>
      </c>
      <c r="V87" s="5">
        <f t="shared" si="9"/>
        <v>0</v>
      </c>
      <c r="W87" s="5">
        <f t="shared" si="10"/>
        <v>0</v>
      </c>
      <c r="X87" s="5" t="e">
        <f t="shared" si="11"/>
        <v>#VALUE!</v>
      </c>
      <c r="Z87" s="5">
        <f t="shared" si="12"/>
        <v>0</v>
      </c>
      <c r="AA87" s="70" t="str">
        <f t="shared" si="17"/>
        <v/>
      </c>
      <c r="AB87" s="45">
        <v>0</v>
      </c>
      <c r="AC87" s="32">
        <f>IF(AND($C$5&lt;=B87, B87&lt;=$C$17), FV($C$22/12,12*D87,$C$21,$C$20,0)*-1,0)</f>
        <v>0</v>
      </c>
      <c r="AE87" s="5">
        <f t="shared" si="13"/>
        <v>0</v>
      </c>
      <c r="AF87" s="5">
        <f t="shared" si="14"/>
        <v>0</v>
      </c>
      <c r="AG87" s="5">
        <f t="shared" si="15"/>
        <v>0</v>
      </c>
      <c r="AI87" s="5">
        <f t="shared" si="18"/>
        <v>0</v>
      </c>
      <c r="AJ87" s="71" t="str">
        <f t="shared" si="19"/>
        <v/>
      </c>
      <c r="AK87" s="65">
        <v>0</v>
      </c>
      <c r="AL87" s="66"/>
    </row>
    <row r="88" spans="1:38" s="5" customFormat="1" x14ac:dyDescent="0.35">
      <c r="A88"/>
      <c r="B88" s="16">
        <v>52</v>
      </c>
      <c r="C88">
        <f t="shared" si="0"/>
        <v>52</v>
      </c>
      <c r="D88" s="17" t="str">
        <f>IF(AND($C$5&lt;=B88, B88&lt;=$C$17), B88-$C$5, "")</f>
        <v/>
      </c>
      <c r="E88" s="17" t="str">
        <f t="shared" si="1"/>
        <v/>
      </c>
      <c r="F88" s="26">
        <f t="shared" si="2"/>
        <v>-51</v>
      </c>
      <c r="G88" s="18">
        <f t="shared" si="3"/>
        <v>52</v>
      </c>
      <c r="H88" s="11">
        <f t="shared" si="4"/>
        <v>0</v>
      </c>
      <c r="I88" s="10">
        <f t="shared" si="5"/>
        <v>0</v>
      </c>
      <c r="J88" s="11">
        <f>IF(B88&gt;=$C$5,($C$17-$C$5)-C88, "")</f>
        <v>-52</v>
      </c>
      <c r="K88" s="11">
        <f>IF(B88&gt;=$C$5,J88*$C$9*$C$11,"")</f>
        <v>0</v>
      </c>
      <c r="L88" s="11">
        <f t="shared" si="20"/>
        <v>0</v>
      </c>
      <c r="M88" s="11">
        <f>IF(B88&gt;=$C$5, (18-$C$16)-C88, "")</f>
        <v>-34</v>
      </c>
      <c r="N88" s="11">
        <f>IF(B88&gt;=$C$5,4*$C$15*$C$14,"")</f>
        <v>0</v>
      </c>
      <c r="O88" s="11">
        <f t="shared" si="7"/>
        <v>0</v>
      </c>
      <c r="P88" s="5">
        <f>IF(B88&gt;=$C$5,$C$13-C88,"")</f>
        <v>-51</v>
      </c>
      <c r="Q88" s="5">
        <f>IF(B88&gt;=$C$5,$C$12/$C$13*P88,"")</f>
        <v>0</v>
      </c>
      <c r="R88" s="5">
        <f t="shared" si="21"/>
        <v>0</v>
      </c>
      <c r="S88" s="43">
        <f t="shared" si="16"/>
        <v>0</v>
      </c>
      <c r="T88" s="5">
        <f>IF(AND($C$5&lt;=B88,B88&lt;= $C$17), FV($C$23/12,12*C88,$C$32,$C$20,0)*-1,0)</f>
        <v>0</v>
      </c>
      <c r="V88" s="5">
        <f t="shared" si="9"/>
        <v>0</v>
      </c>
      <c r="W88" s="5">
        <f t="shared" si="10"/>
        <v>0</v>
      </c>
      <c r="X88" s="5" t="e">
        <f t="shared" si="11"/>
        <v>#VALUE!</v>
      </c>
      <c r="Z88" s="5">
        <f t="shared" si="12"/>
        <v>0</v>
      </c>
      <c r="AA88" s="70" t="str">
        <f t="shared" si="17"/>
        <v/>
      </c>
      <c r="AB88" s="45">
        <v>0</v>
      </c>
      <c r="AC88" s="32">
        <f>IF(AND($C$5&lt;=B88, B88&lt;=$C$17), FV($C$22/12,12*D88,$C$21,$C$20,0)*-1,0)</f>
        <v>0</v>
      </c>
      <c r="AE88" s="5">
        <f t="shared" si="13"/>
        <v>0</v>
      </c>
      <c r="AF88" s="5">
        <f t="shared" si="14"/>
        <v>0</v>
      </c>
      <c r="AG88" s="5">
        <f t="shared" si="15"/>
        <v>0</v>
      </c>
      <c r="AI88" s="5">
        <f t="shared" si="18"/>
        <v>0</v>
      </c>
      <c r="AJ88" s="71" t="str">
        <f t="shared" si="19"/>
        <v/>
      </c>
      <c r="AK88" s="65">
        <v>0</v>
      </c>
      <c r="AL88" s="66"/>
    </row>
    <row r="89" spans="1:38" s="5" customFormat="1" x14ac:dyDescent="0.35">
      <c r="A89"/>
      <c r="B89" s="16">
        <v>53</v>
      </c>
      <c r="C89">
        <f t="shared" si="0"/>
        <v>53</v>
      </c>
      <c r="D89" s="17" t="str">
        <f>IF(AND($C$5&lt;=B89, B89&lt;=$C$17), B89-$C$5, "")</f>
        <v/>
      </c>
      <c r="E89" s="17" t="str">
        <f t="shared" si="1"/>
        <v/>
      </c>
      <c r="F89" s="26">
        <f t="shared" si="2"/>
        <v>-52</v>
      </c>
      <c r="G89" s="18">
        <f t="shared" si="3"/>
        <v>53</v>
      </c>
      <c r="H89" s="11">
        <f t="shared" si="4"/>
        <v>0</v>
      </c>
      <c r="I89" s="10">
        <f t="shared" si="5"/>
        <v>0</v>
      </c>
      <c r="J89" s="11">
        <f>IF(B89&gt;=$C$5,($C$17-$C$5)-C89, "")</f>
        <v>-53</v>
      </c>
      <c r="K89" s="11">
        <f>IF(B89&gt;=$C$5,J89*$C$9*$C$11,"")</f>
        <v>0</v>
      </c>
      <c r="L89" s="11">
        <f t="shared" si="20"/>
        <v>0</v>
      </c>
      <c r="M89" s="11">
        <f>IF(B89&gt;=$C$5, (18-$C$16)-C89, "")</f>
        <v>-35</v>
      </c>
      <c r="N89" s="11">
        <f>IF(B89&gt;=$C$5,4*$C$15*$C$14,"")</f>
        <v>0</v>
      </c>
      <c r="O89" s="11">
        <f t="shared" si="7"/>
        <v>0</v>
      </c>
      <c r="P89" s="5">
        <f>IF(B89&gt;=$C$5,$C$13-C89,"")</f>
        <v>-52</v>
      </c>
      <c r="Q89" s="5">
        <f>IF(B89&gt;=$C$5,$C$12/$C$13*P89,"")</f>
        <v>0</v>
      </c>
      <c r="R89" s="5">
        <f t="shared" si="21"/>
        <v>0</v>
      </c>
      <c r="S89" s="43">
        <f t="shared" si="16"/>
        <v>0</v>
      </c>
      <c r="T89" s="5">
        <f>IF(AND($C$5&lt;=B89,B89&lt;= $C$17), FV($C$23/12,12*C89,$C$32,$C$20,0)*-1,0)</f>
        <v>0</v>
      </c>
      <c r="V89" s="5">
        <f t="shared" si="9"/>
        <v>0</v>
      </c>
      <c r="W89" s="5">
        <f t="shared" si="10"/>
        <v>0</v>
      </c>
      <c r="X89" s="5" t="e">
        <f t="shared" si="11"/>
        <v>#VALUE!</v>
      </c>
      <c r="Z89" s="5">
        <f t="shared" si="12"/>
        <v>0</v>
      </c>
      <c r="AA89" s="70" t="str">
        <f t="shared" si="17"/>
        <v/>
      </c>
      <c r="AB89" s="45">
        <v>0</v>
      </c>
      <c r="AC89" s="32">
        <f>IF(AND($C$5&lt;=B89, B89&lt;=$C$17), FV($C$22/12,12*D89,$C$21,$C$20,0)*-1,0)</f>
        <v>0</v>
      </c>
      <c r="AE89" s="5">
        <f t="shared" si="13"/>
        <v>0</v>
      </c>
      <c r="AF89" s="5">
        <f t="shared" si="14"/>
        <v>0</v>
      </c>
      <c r="AG89" s="5">
        <f t="shared" si="15"/>
        <v>0</v>
      </c>
      <c r="AI89" s="5">
        <f t="shared" si="18"/>
        <v>0</v>
      </c>
      <c r="AJ89" s="71" t="str">
        <f t="shared" si="19"/>
        <v/>
      </c>
      <c r="AK89" s="65">
        <v>0</v>
      </c>
      <c r="AL89" s="66"/>
    </row>
    <row r="90" spans="1:38" s="5" customFormat="1" x14ac:dyDescent="0.35">
      <c r="A90"/>
      <c r="B90" s="16">
        <v>54</v>
      </c>
      <c r="C90">
        <f t="shared" si="0"/>
        <v>54</v>
      </c>
      <c r="D90" s="17" t="str">
        <f>IF(AND($C$5&lt;=B90, B90&lt;=$C$17), B90-$C$5, "")</f>
        <v/>
      </c>
      <c r="E90" s="17" t="str">
        <f t="shared" si="1"/>
        <v/>
      </c>
      <c r="F90" s="26">
        <f t="shared" si="2"/>
        <v>-53</v>
      </c>
      <c r="G90" s="18">
        <f t="shared" si="3"/>
        <v>54</v>
      </c>
      <c r="H90" s="11">
        <f t="shared" si="4"/>
        <v>0</v>
      </c>
      <c r="I90" s="10">
        <f t="shared" si="5"/>
        <v>0</v>
      </c>
      <c r="J90" s="11">
        <f>IF(B90&gt;=$C$5,($C$17-$C$5)-C90, "")</f>
        <v>-54</v>
      </c>
      <c r="K90" s="11">
        <f>IF(B90&gt;=$C$5,J90*$C$9*$C$11,"")</f>
        <v>0</v>
      </c>
      <c r="L90" s="11">
        <f t="shared" si="20"/>
        <v>0</v>
      </c>
      <c r="M90" s="11">
        <f>IF(B90&gt;=$C$5, (18-$C$16)-C90, "")</f>
        <v>-36</v>
      </c>
      <c r="N90" s="11">
        <f>IF(B90&gt;=$C$5,4*$C$15*$C$14,"")</f>
        <v>0</v>
      </c>
      <c r="O90" s="11">
        <f t="shared" si="7"/>
        <v>0</v>
      </c>
      <c r="P90" s="5">
        <f>IF(B90&gt;=$C$5,$C$13-C90,"")</f>
        <v>-53</v>
      </c>
      <c r="Q90" s="5">
        <f>IF(B90&gt;=$C$5,$C$12/$C$13*P90,"")</f>
        <v>0</v>
      </c>
      <c r="R90" s="5">
        <f t="shared" si="21"/>
        <v>0</v>
      </c>
      <c r="S90" s="43">
        <f t="shared" si="16"/>
        <v>0</v>
      </c>
      <c r="T90" s="5">
        <f>IF(AND($C$5&lt;=B90,B90&lt;= $C$17), FV($C$23/12,12*C90,$C$32,$C$20,0)*-1,0)</f>
        <v>0</v>
      </c>
      <c r="U90" s="25" t="s">
        <v>69</v>
      </c>
      <c r="V90" s="5">
        <f t="shared" si="9"/>
        <v>0</v>
      </c>
      <c r="W90" s="5">
        <f t="shared" si="10"/>
        <v>0</v>
      </c>
      <c r="X90" s="5" t="e">
        <f t="shared" si="11"/>
        <v>#VALUE!</v>
      </c>
      <c r="Z90" s="5">
        <f t="shared" si="12"/>
        <v>0</v>
      </c>
      <c r="AA90" s="70" t="str">
        <f t="shared" si="17"/>
        <v/>
      </c>
      <c r="AB90" s="45">
        <v>0</v>
      </c>
      <c r="AC90" s="32">
        <f>IF(AND($C$5&lt;=B90, B90&lt;=$C$17), FV($C$22/12,12*D90,$C$21,$C$20,0)*-1,0)</f>
        <v>0</v>
      </c>
      <c r="AE90" s="5">
        <f t="shared" si="13"/>
        <v>0</v>
      </c>
      <c r="AF90" s="5">
        <f t="shared" si="14"/>
        <v>0</v>
      </c>
      <c r="AG90" s="5">
        <f t="shared" si="15"/>
        <v>0</v>
      </c>
      <c r="AI90" s="5">
        <f t="shared" si="18"/>
        <v>0</v>
      </c>
      <c r="AJ90" s="71" t="str">
        <f t="shared" si="19"/>
        <v/>
      </c>
      <c r="AK90" s="65">
        <v>0</v>
      </c>
      <c r="AL90" s="66"/>
    </row>
    <row r="91" spans="1:38" s="5" customFormat="1" x14ac:dyDescent="0.35">
      <c r="A91"/>
      <c r="B91" s="16">
        <v>55</v>
      </c>
      <c r="C91">
        <f t="shared" si="0"/>
        <v>55</v>
      </c>
      <c r="D91" s="17" t="str">
        <f>IF(AND($C$5&lt;=B91, B91&lt;=$C$17), B91-$C$5, "")</f>
        <v/>
      </c>
      <c r="E91" s="17" t="str">
        <f t="shared" si="1"/>
        <v/>
      </c>
      <c r="F91" s="26">
        <f t="shared" si="2"/>
        <v>-54</v>
      </c>
      <c r="G91" s="18">
        <f t="shared" si="3"/>
        <v>55</v>
      </c>
      <c r="H91" s="11">
        <f t="shared" si="4"/>
        <v>0</v>
      </c>
      <c r="I91" s="10">
        <f t="shared" si="5"/>
        <v>0</v>
      </c>
      <c r="J91" s="11">
        <f>IF(B91&gt;=$C$5,($C$17-$C$5)-C91, "")</f>
        <v>-55</v>
      </c>
      <c r="K91" s="11">
        <f>IF(B91&gt;=$C$5,J91*$C$9*$C$11,"")</f>
        <v>0</v>
      </c>
      <c r="L91" s="11">
        <f t="shared" si="20"/>
        <v>0</v>
      </c>
      <c r="M91" s="11">
        <f>IF(B91&gt;=$C$5, (18-$C$16)-C91, "")</f>
        <v>-37</v>
      </c>
      <c r="N91" s="11">
        <f>IF(B91&gt;=$C$5,4*$C$15*$C$14,"")</f>
        <v>0</v>
      </c>
      <c r="O91" s="11">
        <f t="shared" si="7"/>
        <v>0</v>
      </c>
      <c r="P91" s="5">
        <f>IF(B91&gt;=$C$5,$C$13-C91,"")</f>
        <v>-54</v>
      </c>
      <c r="Q91" s="5">
        <f>IF(B91&gt;=$C$5,$C$12/$C$13*P91,"")</f>
        <v>0</v>
      </c>
      <c r="R91" s="5">
        <f t="shared" si="21"/>
        <v>0</v>
      </c>
      <c r="S91" s="43">
        <f t="shared" si="16"/>
        <v>0</v>
      </c>
      <c r="T91" s="5">
        <f>IF(AND($C$5&lt;=B91,B91&lt;= $C$17), FV($C$23/12,12*C91,$C$32,$C$20,0)*-1,0)</f>
        <v>0</v>
      </c>
      <c r="U91" s="24">
        <f>T91-C29</f>
        <v>0</v>
      </c>
      <c r="V91" s="24">
        <f t="shared" si="9"/>
        <v>0</v>
      </c>
      <c r="W91" s="24">
        <f t="shared" si="10"/>
        <v>0</v>
      </c>
      <c r="X91" s="24" t="e">
        <f t="shared" si="11"/>
        <v>#VALUE!</v>
      </c>
      <c r="Y91" s="24"/>
      <c r="Z91" s="24">
        <f t="shared" si="12"/>
        <v>0</v>
      </c>
      <c r="AA91" s="87" t="str">
        <f t="shared" si="17"/>
        <v/>
      </c>
      <c r="AB91" s="45">
        <v>0</v>
      </c>
      <c r="AC91" s="86">
        <f>IF(AND($C$5&lt;=B91, B91&lt;=$C$17), FV($C$22/12,12*D91,$C$21,$C$20,0)*-1,0)</f>
        <v>0</v>
      </c>
      <c r="AD91" s="34"/>
      <c r="AE91" s="34">
        <f t="shared" si="13"/>
        <v>0</v>
      </c>
      <c r="AF91" s="34">
        <f t="shared" si="14"/>
        <v>0</v>
      </c>
      <c r="AG91" s="34">
        <f t="shared" si="15"/>
        <v>0</v>
      </c>
      <c r="AH91" s="34"/>
      <c r="AI91" s="34">
        <f t="shared" si="18"/>
        <v>0</v>
      </c>
      <c r="AJ91" s="88" t="str">
        <f t="shared" si="19"/>
        <v/>
      </c>
      <c r="AK91" s="65">
        <v>0</v>
      </c>
      <c r="AL91" s="66"/>
    </row>
    <row r="92" spans="1:38" s="5" customFormat="1" x14ac:dyDescent="0.35">
      <c r="A92"/>
      <c r="B92" s="16">
        <v>56</v>
      </c>
      <c r="C92">
        <f t="shared" si="0"/>
        <v>56</v>
      </c>
      <c r="D92" s="17" t="str">
        <f>IF(AND($C$5&lt;=B92, B92&lt;=$C$17), B92-$C$5, "")</f>
        <v/>
      </c>
      <c r="E92" s="17" t="str">
        <f t="shared" si="1"/>
        <v/>
      </c>
      <c r="F92" s="26">
        <f t="shared" si="2"/>
        <v>-55</v>
      </c>
      <c r="G92" s="18">
        <f t="shared" si="3"/>
        <v>56</v>
      </c>
      <c r="H92" s="11">
        <f t="shared" si="4"/>
        <v>0</v>
      </c>
      <c r="I92" s="10">
        <f t="shared" si="5"/>
        <v>0</v>
      </c>
      <c r="J92" s="11">
        <f>IF(B92&gt;=$C$5,($C$17-$C$5)-C92, "")</f>
        <v>-56</v>
      </c>
      <c r="K92" s="11">
        <f>IF(B92&gt;=$C$5,J92*$C$9*$C$11,"")</f>
        <v>0</v>
      </c>
      <c r="L92" s="11">
        <f t="shared" si="20"/>
        <v>0</v>
      </c>
      <c r="M92" s="11">
        <f>IF(B92&gt;=$C$5, (18-$C$16)-C92, "")</f>
        <v>-38</v>
      </c>
      <c r="N92" s="11">
        <f>IF(B92&gt;=$C$5,4*$C$15*$C$14,"")</f>
        <v>0</v>
      </c>
      <c r="O92" s="11">
        <f t="shared" si="7"/>
        <v>0</v>
      </c>
      <c r="P92" s="5">
        <f>IF(B92&gt;=$C$5,$C$13-C92,"")</f>
        <v>-55</v>
      </c>
      <c r="Q92" s="5">
        <f>IF(B92&gt;=$C$5,$C$12/$C$13*P92,"")</f>
        <v>0</v>
      </c>
      <c r="R92" s="5">
        <f t="shared" si="21"/>
        <v>0</v>
      </c>
      <c r="S92" s="43">
        <f t="shared" si="16"/>
        <v>0</v>
      </c>
      <c r="T92" s="5">
        <f>IF(AND($C$5&lt;=B92,B92&lt;= $C$17), FV($C$23/12,12*C92,$C$32,$C$20,0)*-1,0)</f>
        <v>0</v>
      </c>
      <c r="U92" s="5">
        <f>T91*(1+$C$24)</f>
        <v>0</v>
      </c>
      <c r="V92" s="5">
        <f t="shared" si="9"/>
        <v>0</v>
      </c>
      <c r="W92" s="5">
        <f t="shared" si="10"/>
        <v>0</v>
      </c>
      <c r="X92" s="5" t="e">
        <f t="shared" si="11"/>
        <v>#VALUE!</v>
      </c>
      <c r="Y92" s="5" t="e">
        <f>U92-X92</f>
        <v>#VALUE!</v>
      </c>
      <c r="Z92" s="5" t="e">
        <f t="shared" si="12"/>
        <v>#VALUE!</v>
      </c>
      <c r="AA92" s="70" t="e">
        <f t="shared" si="17"/>
        <v>#VALUE!</v>
      </c>
      <c r="AB92" s="45">
        <v>0</v>
      </c>
      <c r="AC92" s="32">
        <f>IF(AND($C$5&lt;=B92, B92&lt;=$C$17), FV($C$22/12,12*D92,$C$21,$C$20,0)*-1,0)</f>
        <v>0</v>
      </c>
      <c r="AD92" s="5">
        <f>AC91*(1+C22)</f>
        <v>0</v>
      </c>
      <c r="AE92" s="5">
        <f t="shared" si="13"/>
        <v>0</v>
      </c>
      <c r="AF92" s="5">
        <f t="shared" si="14"/>
        <v>0</v>
      </c>
      <c r="AG92" s="5">
        <f t="shared" si="15"/>
        <v>0</v>
      </c>
      <c r="AH92" s="5">
        <f>AD92-AG92</f>
        <v>0</v>
      </c>
      <c r="AI92" s="5">
        <f t="shared" si="18"/>
        <v>0</v>
      </c>
      <c r="AJ92" s="71" t="str">
        <f t="shared" si="19"/>
        <v/>
      </c>
      <c r="AK92" s="65">
        <v>0</v>
      </c>
      <c r="AL92" s="66"/>
    </row>
    <row r="93" spans="1:38" s="5" customFormat="1" x14ac:dyDescent="0.35">
      <c r="A93"/>
      <c r="B93" s="16">
        <v>57</v>
      </c>
      <c r="C93">
        <f t="shared" si="0"/>
        <v>57</v>
      </c>
      <c r="D93" s="17" t="str">
        <f>IF(AND($C$5&lt;=B93, B93&lt;=$C$17), B93-$C$5, "")</f>
        <v/>
      </c>
      <c r="E93" s="17" t="str">
        <f t="shared" si="1"/>
        <v/>
      </c>
      <c r="F93" s="26">
        <f t="shared" si="2"/>
        <v>-56</v>
      </c>
      <c r="G93" s="18">
        <f t="shared" si="3"/>
        <v>57</v>
      </c>
      <c r="H93" s="11">
        <f t="shared" si="4"/>
        <v>0</v>
      </c>
      <c r="I93" s="10">
        <f t="shared" si="5"/>
        <v>0</v>
      </c>
      <c r="J93" s="11">
        <f>IF(B93&gt;=$C$5,($C$17-$C$5)-C93, "")</f>
        <v>-57</v>
      </c>
      <c r="K93" s="11">
        <f>IF(B93&gt;=$C$5,J93*$C$9*$C$11,"")</f>
        <v>0</v>
      </c>
      <c r="L93" s="11">
        <f t="shared" si="20"/>
        <v>0</v>
      </c>
      <c r="M93" s="11">
        <f>IF(B93&gt;=$C$5, (18-$C$16)-C93, "")</f>
        <v>-39</v>
      </c>
      <c r="N93" s="11">
        <f>IF(B93&gt;=$C$5,4*$C$15*$C$14,"")</f>
        <v>0</v>
      </c>
      <c r="O93" s="11">
        <f t="shared" si="7"/>
        <v>0</v>
      </c>
      <c r="P93" s="5">
        <f>IF(B93&gt;=$C$5,$C$13-C93,"")</f>
        <v>-56</v>
      </c>
      <c r="Q93" s="5">
        <f>IF(B93&gt;=$C$5,$C$12/$C$13*P93,"")</f>
        <v>0</v>
      </c>
      <c r="R93" s="5">
        <f t="shared" si="21"/>
        <v>0</v>
      </c>
      <c r="S93" s="43">
        <f t="shared" si="16"/>
        <v>0</v>
      </c>
      <c r="T93" s="5">
        <f>IF(AND($C$5&lt;=B93,B93&lt;= $C$17), FV($C$23/12,12*C93,$C$32,$C$20,0)*-1,0)</f>
        <v>0</v>
      </c>
      <c r="U93" s="25" t="s">
        <v>75</v>
      </c>
      <c r="V93" s="5" t="e">
        <f>Y92*$C$24</f>
        <v>#VALUE!</v>
      </c>
      <c r="W93" s="5" t="e">
        <f t="shared" si="10"/>
        <v>#VALUE!</v>
      </c>
      <c r="X93" s="5" t="e">
        <f t="shared" si="11"/>
        <v>#VALUE!</v>
      </c>
      <c r="Y93" s="5" t="e">
        <f>W93-X93</f>
        <v>#VALUE!</v>
      </c>
      <c r="Z93" s="5" t="e">
        <f t="shared" si="12"/>
        <v>#VALUE!</v>
      </c>
      <c r="AA93" s="70" t="e">
        <f t="shared" si="17"/>
        <v>#VALUE!</v>
      </c>
      <c r="AB93" s="45">
        <v>0</v>
      </c>
      <c r="AC93" s="32">
        <f>IF(AND($C$5&lt;=B93, B93&lt;=$C$17), FV($C$22/12,12*D93,$C$21,$C$20,0)*-1,0)</f>
        <v>0</v>
      </c>
      <c r="AE93" s="5">
        <f>AH92*$C$22</f>
        <v>0</v>
      </c>
      <c r="AF93" s="5">
        <f t="shared" si="14"/>
        <v>0</v>
      </c>
      <c r="AG93" s="5">
        <f t="shared" si="15"/>
        <v>0</v>
      </c>
      <c r="AH93" s="5">
        <f>AF93-AG93</f>
        <v>0</v>
      </c>
      <c r="AI93" s="5">
        <f t="shared" si="18"/>
        <v>0</v>
      </c>
      <c r="AJ93" s="71" t="str">
        <f t="shared" si="19"/>
        <v/>
      </c>
      <c r="AK93" s="65">
        <v>0</v>
      </c>
      <c r="AL93" s="66"/>
    </row>
    <row r="94" spans="1:38" s="5" customFormat="1" x14ac:dyDescent="0.35">
      <c r="A94"/>
      <c r="B94" s="16">
        <v>58</v>
      </c>
      <c r="C94">
        <f t="shared" si="0"/>
        <v>58</v>
      </c>
      <c r="D94" s="17" t="str">
        <f>IF(AND($C$5&lt;=B94, B94&lt;=$C$17), B94-$C$5, "")</f>
        <v/>
      </c>
      <c r="E94" s="17" t="str">
        <f t="shared" si="1"/>
        <v/>
      </c>
      <c r="F94" s="26">
        <f t="shared" si="2"/>
        <v>-57</v>
      </c>
      <c r="G94" s="18">
        <f t="shared" si="3"/>
        <v>58</v>
      </c>
      <c r="H94" s="11">
        <f t="shared" si="4"/>
        <v>0</v>
      </c>
      <c r="I94" s="10">
        <f t="shared" si="5"/>
        <v>0</v>
      </c>
      <c r="J94" s="11">
        <f>IF(B94&gt;=$C$5,($C$17-$C$5)-C94, "")</f>
        <v>-58</v>
      </c>
      <c r="K94" s="11">
        <f>IF(B94&gt;=$C$5,J94*$C$9*$C$11,"")</f>
        <v>0</v>
      </c>
      <c r="L94" s="11">
        <f t="shared" si="20"/>
        <v>0</v>
      </c>
      <c r="M94" s="11">
        <f>IF(B94&gt;=$C$5, (18-$C$16)-C94, "")</f>
        <v>-40</v>
      </c>
      <c r="N94" s="11">
        <f>IF(B94&gt;=$C$5,4*$C$15*$C$14,"")</f>
        <v>0</v>
      </c>
      <c r="O94" s="11">
        <f t="shared" si="7"/>
        <v>0</v>
      </c>
      <c r="P94" s="5">
        <f>IF(B94&gt;=$C$5,$C$13-C94,"")</f>
        <v>-57</v>
      </c>
      <c r="Q94" s="5">
        <f>IF(B94&gt;=$C$5,$C$12/$C$13*P94,"")</f>
        <v>0</v>
      </c>
      <c r="R94" s="5">
        <f t="shared" si="21"/>
        <v>0</v>
      </c>
      <c r="S94" s="43">
        <f t="shared" si="16"/>
        <v>0</v>
      </c>
      <c r="T94" s="5">
        <f>IF(AND($C$5&lt;=B94,B94&lt;= $C$17), FV($C$23/12,12*C94,$C$32,$C$20,0)*-1,0)</f>
        <v>0</v>
      </c>
      <c r="U94" s="25" t="s">
        <v>76</v>
      </c>
      <c r="V94" s="5" t="e">
        <f t="shared" ref="V94:V136" si="22">Y93*$C$24</f>
        <v>#VALUE!</v>
      </c>
      <c r="W94" s="5" t="e">
        <f t="shared" si="10"/>
        <v>#VALUE!</v>
      </c>
      <c r="X94" s="5" t="e">
        <f t="shared" si="11"/>
        <v>#VALUE!</v>
      </c>
      <c r="Y94" s="5" t="e">
        <f t="shared" ref="Y94:Y104" si="23">W94-X94</f>
        <v>#VALUE!</v>
      </c>
      <c r="Z94" s="5" t="e">
        <f t="shared" si="12"/>
        <v>#VALUE!</v>
      </c>
      <c r="AA94" s="70" t="e">
        <f t="shared" si="17"/>
        <v>#VALUE!</v>
      </c>
      <c r="AB94" s="45">
        <v>0</v>
      </c>
      <c r="AC94" s="32">
        <f>IF(AND($C$5&lt;=B94, B94&lt;=$C$17), FV($C$22/12,12*D94,$C$21,$C$20,0)*-1,0)</f>
        <v>0</v>
      </c>
      <c r="AE94" s="5">
        <f t="shared" si="13"/>
        <v>0</v>
      </c>
      <c r="AF94" s="5">
        <f t="shared" si="14"/>
        <v>0</v>
      </c>
      <c r="AG94" s="5">
        <f t="shared" si="15"/>
        <v>0</v>
      </c>
      <c r="AH94" s="5">
        <f t="shared" ref="AH94:AH136" si="24">AF94-AG94</f>
        <v>0</v>
      </c>
      <c r="AI94" s="5">
        <f t="shared" si="18"/>
        <v>0</v>
      </c>
      <c r="AJ94" s="71" t="str">
        <f t="shared" si="19"/>
        <v/>
      </c>
      <c r="AK94" s="65">
        <v>0</v>
      </c>
      <c r="AL94" s="66"/>
    </row>
    <row r="95" spans="1:38" s="5" customFormat="1" x14ac:dyDescent="0.35">
      <c r="A95"/>
      <c r="B95" s="16">
        <v>59</v>
      </c>
      <c r="C95">
        <f t="shared" si="0"/>
        <v>59</v>
      </c>
      <c r="D95" s="17" t="str">
        <f>IF(AND($C$5&lt;=B95, B95&lt;=$C$17), B95-$C$5, "")</f>
        <v/>
      </c>
      <c r="E95" s="17" t="str">
        <f t="shared" si="1"/>
        <v/>
      </c>
      <c r="F95" s="26">
        <f t="shared" si="2"/>
        <v>-58</v>
      </c>
      <c r="G95" s="18">
        <f t="shared" si="3"/>
        <v>59</v>
      </c>
      <c r="H95" s="11">
        <f t="shared" si="4"/>
        <v>0</v>
      </c>
      <c r="I95" s="10">
        <f t="shared" si="5"/>
        <v>0</v>
      </c>
      <c r="J95" s="11">
        <f>IF(B95&gt;=$C$5,($C$17-$C$5)-C95, "")</f>
        <v>-59</v>
      </c>
      <c r="K95" s="11">
        <f>IF(B95&gt;=$C$5,J95*$C$9*$C$11,"")</f>
        <v>0</v>
      </c>
      <c r="L95" s="11">
        <f t="shared" si="20"/>
        <v>0</v>
      </c>
      <c r="M95" s="11">
        <f>IF(B95&gt;=$C$5, (18-$C$16)-C95, "")</f>
        <v>-41</v>
      </c>
      <c r="N95" s="11">
        <f>IF(B95&gt;=$C$5,4*$C$15*$C$14,"")</f>
        <v>0</v>
      </c>
      <c r="O95" s="11">
        <f t="shared" si="7"/>
        <v>0</v>
      </c>
      <c r="P95" s="5">
        <f>IF(B95&gt;=$C$5,$C$13-C95,"")</f>
        <v>-58</v>
      </c>
      <c r="Q95" s="5">
        <f>IF(B95&gt;=$C$5,$C$12/$C$13*P95,"")</f>
        <v>0</v>
      </c>
      <c r="R95" s="5">
        <f t="shared" si="21"/>
        <v>0</v>
      </c>
      <c r="S95" s="43">
        <f t="shared" si="16"/>
        <v>0</v>
      </c>
      <c r="T95" s="5">
        <f>IF(AND($C$5&lt;=B95,B95&lt;= $C$17), FV($C$23/12,12*C95,$C$32,$C$20,0)*-1,0)</f>
        <v>0</v>
      </c>
      <c r="V95" s="5" t="e">
        <f t="shared" si="22"/>
        <v>#VALUE!</v>
      </c>
      <c r="W95" s="5" t="e">
        <f t="shared" si="10"/>
        <v>#VALUE!</v>
      </c>
      <c r="X95" s="5" t="e">
        <f t="shared" si="11"/>
        <v>#VALUE!</v>
      </c>
      <c r="Y95" s="5" t="e">
        <f t="shared" si="23"/>
        <v>#VALUE!</v>
      </c>
      <c r="Z95" s="5" t="e">
        <f t="shared" si="12"/>
        <v>#VALUE!</v>
      </c>
      <c r="AA95" s="70" t="e">
        <f t="shared" si="17"/>
        <v>#VALUE!</v>
      </c>
      <c r="AB95" s="45">
        <v>0</v>
      </c>
      <c r="AC95" s="32">
        <f>IF(AND($C$5&lt;=B95, B95&lt;=$C$17), FV($C$22/12,12*D95,$C$21,$C$20,0)*-1,0)</f>
        <v>0</v>
      </c>
      <c r="AE95" s="5">
        <f t="shared" si="13"/>
        <v>0</v>
      </c>
      <c r="AF95" s="5">
        <f t="shared" si="14"/>
        <v>0</v>
      </c>
      <c r="AG95" s="5">
        <f t="shared" si="15"/>
        <v>0</v>
      </c>
      <c r="AH95" s="5">
        <f t="shared" si="24"/>
        <v>0</v>
      </c>
      <c r="AI95" s="5">
        <f t="shared" si="18"/>
        <v>0</v>
      </c>
      <c r="AJ95" s="71" t="str">
        <f t="shared" si="19"/>
        <v/>
      </c>
      <c r="AK95" s="65">
        <v>0</v>
      </c>
      <c r="AL95" s="66"/>
    </row>
    <row r="96" spans="1:38" s="5" customFormat="1" x14ac:dyDescent="0.35">
      <c r="A96"/>
      <c r="B96" s="16">
        <v>60</v>
      </c>
      <c r="C96">
        <f t="shared" si="0"/>
        <v>60</v>
      </c>
      <c r="D96" s="17" t="str">
        <f>IF(AND($C$5&lt;=B96, B96&lt;=$C$17), B96-$C$5, "")</f>
        <v/>
      </c>
      <c r="E96" s="17" t="str">
        <f t="shared" si="1"/>
        <v/>
      </c>
      <c r="F96" s="26">
        <f t="shared" si="2"/>
        <v>-59</v>
      </c>
      <c r="G96" s="18">
        <f t="shared" si="3"/>
        <v>60</v>
      </c>
      <c r="H96" s="11">
        <f t="shared" si="4"/>
        <v>0</v>
      </c>
      <c r="I96" s="10">
        <f t="shared" si="5"/>
        <v>0</v>
      </c>
      <c r="J96" s="11">
        <f>IF(B96&gt;=$C$5,($C$17-$C$5)-C96, "")</f>
        <v>-60</v>
      </c>
      <c r="K96" s="11">
        <f>IF(B96&gt;=$C$5,J96*$C$9*$C$11,"")</f>
        <v>0</v>
      </c>
      <c r="L96" s="11">
        <f t="shared" si="20"/>
        <v>0</v>
      </c>
      <c r="M96" s="11">
        <f>IF(B96&gt;=$C$5, (18-$C$16)-C96, "")</f>
        <v>-42</v>
      </c>
      <c r="N96" s="11">
        <f>IF(B96&gt;=$C$5,4*$C$15*$C$14,"")</f>
        <v>0</v>
      </c>
      <c r="O96" s="11">
        <f t="shared" si="7"/>
        <v>0</v>
      </c>
      <c r="P96" s="5">
        <f>IF(B96&gt;=$C$5,$C$13-C96,"")</f>
        <v>-59</v>
      </c>
      <c r="Q96" s="5">
        <f>IF(B96&gt;=$C$5,$C$12/$C$13*P96,"")</f>
        <v>0</v>
      </c>
      <c r="R96" s="5">
        <f t="shared" si="21"/>
        <v>0</v>
      </c>
      <c r="S96" s="43">
        <f t="shared" si="16"/>
        <v>0</v>
      </c>
      <c r="T96" s="5">
        <f>IF(AND($C$5&lt;=B96,B96&lt;= $C$17), FV($C$23/12,12*C96,$C$32,$C$20,0)*-1,0)</f>
        <v>0</v>
      </c>
      <c r="V96" s="5" t="e">
        <f t="shared" si="22"/>
        <v>#VALUE!</v>
      </c>
      <c r="W96" s="5" t="e">
        <f t="shared" si="10"/>
        <v>#VALUE!</v>
      </c>
      <c r="X96" s="5" t="e">
        <f t="shared" si="11"/>
        <v>#VALUE!</v>
      </c>
      <c r="Y96" s="5" t="e">
        <f t="shared" si="23"/>
        <v>#VALUE!</v>
      </c>
      <c r="Z96" s="5" t="e">
        <f t="shared" si="12"/>
        <v>#VALUE!</v>
      </c>
      <c r="AA96" s="70" t="e">
        <f t="shared" si="17"/>
        <v>#VALUE!</v>
      </c>
      <c r="AB96" s="45">
        <v>0</v>
      </c>
      <c r="AC96" s="32">
        <f>IF(AND($C$5&lt;=B96, B96&lt;=$C$17), FV($C$22/12,12*D96,$C$21,$C$20,0)*-1,0)</f>
        <v>0</v>
      </c>
      <c r="AE96" s="5">
        <f t="shared" si="13"/>
        <v>0</v>
      </c>
      <c r="AF96" s="5">
        <f t="shared" si="14"/>
        <v>0</v>
      </c>
      <c r="AG96" s="5">
        <f t="shared" si="15"/>
        <v>0</v>
      </c>
      <c r="AH96" s="5">
        <f t="shared" si="24"/>
        <v>0</v>
      </c>
      <c r="AI96" s="5">
        <f t="shared" si="18"/>
        <v>0</v>
      </c>
      <c r="AJ96" s="71" t="str">
        <f t="shared" si="19"/>
        <v/>
      </c>
      <c r="AK96" s="65">
        <v>0</v>
      </c>
      <c r="AL96" s="66"/>
    </row>
    <row r="97" spans="1:38" s="5" customFormat="1" x14ac:dyDescent="0.35">
      <c r="A97"/>
      <c r="B97" s="16">
        <v>61</v>
      </c>
      <c r="C97">
        <f t="shared" si="0"/>
        <v>61</v>
      </c>
      <c r="D97" s="17" t="str">
        <f>IF(AND($C$5&lt;=B97, B97&lt;=$C$17), B97-$C$5, "")</f>
        <v/>
      </c>
      <c r="E97" s="17" t="str">
        <f t="shared" si="1"/>
        <v/>
      </c>
      <c r="F97" s="26">
        <f t="shared" si="2"/>
        <v>-60</v>
      </c>
      <c r="G97" s="18">
        <f t="shared" si="3"/>
        <v>61</v>
      </c>
      <c r="H97" s="11">
        <f t="shared" si="4"/>
        <v>0</v>
      </c>
      <c r="I97" s="10">
        <f t="shared" si="5"/>
        <v>0</v>
      </c>
      <c r="J97" s="11">
        <f>IF(B97&gt;=$C$5,($C$17-$C$5)-C97, "")</f>
        <v>-61</v>
      </c>
      <c r="K97" s="11">
        <f>IF(B97&gt;=$C$5,J97*$C$9*$C$11,"")</f>
        <v>0</v>
      </c>
      <c r="L97" s="11">
        <f t="shared" si="20"/>
        <v>0</v>
      </c>
      <c r="M97" s="11">
        <f>IF(B97&gt;=$C$5, (18-$C$16)-C97, "")</f>
        <v>-43</v>
      </c>
      <c r="N97" s="11">
        <f>IF(B97&gt;=$C$5,4*$C$15*$C$14,"")</f>
        <v>0</v>
      </c>
      <c r="O97" s="11">
        <f t="shared" si="7"/>
        <v>0</v>
      </c>
      <c r="P97" s="5">
        <f>IF(B97&gt;=$C$5,$C$13-C97,"")</f>
        <v>-60</v>
      </c>
      <c r="Q97" s="5">
        <f>IF(B97&gt;=$C$5,$C$12/$C$13*P97,"")</f>
        <v>0</v>
      </c>
      <c r="R97" s="5">
        <f t="shared" si="21"/>
        <v>0</v>
      </c>
      <c r="S97" s="43">
        <f t="shared" si="16"/>
        <v>0</v>
      </c>
      <c r="T97" s="5">
        <f>IF(AND($C$5&lt;=B97,B97&lt;= $C$17), FV($C$23/12,12*C97,$C$32,$C$20,0)*-1,0)</f>
        <v>0</v>
      </c>
      <c r="V97" s="5" t="e">
        <f t="shared" si="22"/>
        <v>#VALUE!</v>
      </c>
      <c r="W97" s="5" t="e">
        <f t="shared" si="10"/>
        <v>#VALUE!</v>
      </c>
      <c r="X97" s="5" t="e">
        <f t="shared" si="11"/>
        <v>#VALUE!</v>
      </c>
      <c r="Y97" s="5" t="e">
        <f t="shared" si="23"/>
        <v>#VALUE!</v>
      </c>
      <c r="Z97" s="5" t="e">
        <f t="shared" si="12"/>
        <v>#VALUE!</v>
      </c>
      <c r="AA97" s="70" t="e">
        <f t="shared" si="17"/>
        <v>#VALUE!</v>
      </c>
      <c r="AB97" s="45">
        <v>0</v>
      </c>
      <c r="AC97" s="32">
        <f>IF(AND($C$5&lt;=B97, B97&lt;=$C$17), FV($C$22/12,12*D97,$C$21,$C$20,0)*-1,0)</f>
        <v>0</v>
      </c>
      <c r="AE97" s="5">
        <f t="shared" si="13"/>
        <v>0</v>
      </c>
      <c r="AF97" s="5">
        <f t="shared" si="14"/>
        <v>0</v>
      </c>
      <c r="AG97" s="5">
        <f t="shared" si="15"/>
        <v>0</v>
      </c>
      <c r="AH97" s="5">
        <f t="shared" si="24"/>
        <v>0</v>
      </c>
      <c r="AI97" s="5">
        <f t="shared" si="18"/>
        <v>0</v>
      </c>
      <c r="AJ97" s="71" t="str">
        <f t="shared" si="19"/>
        <v/>
      </c>
      <c r="AK97" s="65">
        <v>0</v>
      </c>
      <c r="AL97" s="66"/>
    </row>
    <row r="98" spans="1:38" s="5" customFormat="1" x14ac:dyDescent="0.35">
      <c r="A98"/>
      <c r="B98" s="16">
        <v>62</v>
      </c>
      <c r="C98">
        <f t="shared" si="0"/>
        <v>62</v>
      </c>
      <c r="D98" s="17" t="str">
        <f>IF(AND($C$5&lt;=B98, B98&lt;=$C$17), B98-$C$5, "")</f>
        <v/>
      </c>
      <c r="E98" s="17" t="str">
        <f t="shared" si="1"/>
        <v/>
      </c>
      <c r="F98" s="26">
        <f t="shared" si="2"/>
        <v>-61</v>
      </c>
      <c r="G98" s="18">
        <f t="shared" si="3"/>
        <v>62</v>
      </c>
      <c r="H98" s="11">
        <f t="shared" si="4"/>
        <v>0</v>
      </c>
      <c r="I98" s="10">
        <f t="shared" si="5"/>
        <v>0</v>
      </c>
      <c r="J98" s="11">
        <f>IF(B98&gt;=$C$5,($C$17-$C$5)-C98, "")</f>
        <v>-62</v>
      </c>
      <c r="K98" s="11">
        <f>IF(B98&gt;=$C$5,J98*$C$9*$C$11,"")</f>
        <v>0</v>
      </c>
      <c r="L98" s="11">
        <f t="shared" si="20"/>
        <v>0</v>
      </c>
      <c r="M98" s="11">
        <f>IF(B98&gt;=$C$5, (18-$C$16)-C98, "")</f>
        <v>-44</v>
      </c>
      <c r="N98" s="11">
        <f>IF(B98&gt;=$C$5,4*$C$15*$C$14,"")</f>
        <v>0</v>
      </c>
      <c r="O98" s="11">
        <f t="shared" si="7"/>
        <v>0</v>
      </c>
      <c r="P98" s="5">
        <f>IF(B98&gt;=$C$5,$C$13-C98,"")</f>
        <v>-61</v>
      </c>
      <c r="Q98" s="5">
        <f>IF(B98&gt;=$C$5,$C$12/$C$13*P98,"")</f>
        <v>0</v>
      </c>
      <c r="R98" s="5">
        <f t="shared" si="21"/>
        <v>0</v>
      </c>
      <c r="S98" s="43">
        <f t="shared" si="16"/>
        <v>0</v>
      </c>
      <c r="T98" s="5">
        <f>IF(AND($C$5&lt;=B98,B98&lt;= $C$17), FV($C$23/12,12*C98,$C$32,$C$20,0)*-1,0)</f>
        <v>0</v>
      </c>
      <c r="V98" s="5" t="e">
        <f t="shared" si="22"/>
        <v>#VALUE!</v>
      </c>
      <c r="W98" s="5" t="e">
        <f t="shared" si="10"/>
        <v>#VALUE!</v>
      </c>
      <c r="X98" s="5" t="e">
        <f t="shared" si="11"/>
        <v>#VALUE!</v>
      </c>
      <c r="Y98" s="5" t="e">
        <f t="shared" si="23"/>
        <v>#VALUE!</v>
      </c>
      <c r="Z98" s="5" t="e">
        <f t="shared" si="12"/>
        <v>#VALUE!</v>
      </c>
      <c r="AA98" s="70" t="e">
        <f t="shared" si="17"/>
        <v>#VALUE!</v>
      </c>
      <c r="AB98" s="45">
        <v>0</v>
      </c>
      <c r="AC98" s="32">
        <f>IF(AND($C$5&lt;=B98, B98&lt;=$C$17), FV($C$22/12,12*D98,$C$21,$C$20,0)*-1,0)</f>
        <v>0</v>
      </c>
      <c r="AE98" s="5">
        <f t="shared" si="13"/>
        <v>0</v>
      </c>
      <c r="AF98" s="5">
        <f t="shared" si="14"/>
        <v>0</v>
      </c>
      <c r="AG98" s="5">
        <f t="shared" si="15"/>
        <v>0</v>
      </c>
      <c r="AH98" s="5">
        <f t="shared" si="24"/>
        <v>0</v>
      </c>
      <c r="AI98" s="5">
        <f t="shared" si="18"/>
        <v>0</v>
      </c>
      <c r="AJ98" s="71" t="str">
        <f t="shared" si="19"/>
        <v/>
      </c>
      <c r="AK98" s="65">
        <v>0</v>
      </c>
      <c r="AL98" s="66"/>
    </row>
    <row r="99" spans="1:38" s="5" customFormat="1" x14ac:dyDescent="0.35">
      <c r="A99"/>
      <c r="B99" s="16">
        <v>63</v>
      </c>
      <c r="C99">
        <f t="shared" si="0"/>
        <v>63</v>
      </c>
      <c r="D99" s="17" t="str">
        <f>IF(AND($C$5&lt;=B99, B99&lt;=$C$17), B99-$C$5, "")</f>
        <v/>
      </c>
      <c r="E99" s="17" t="str">
        <f t="shared" si="1"/>
        <v/>
      </c>
      <c r="F99" s="26">
        <f t="shared" si="2"/>
        <v>-62</v>
      </c>
      <c r="G99" s="18">
        <f t="shared" si="3"/>
        <v>63</v>
      </c>
      <c r="H99" s="11">
        <f t="shared" si="4"/>
        <v>0</v>
      </c>
      <c r="I99" s="10">
        <f t="shared" si="5"/>
        <v>0</v>
      </c>
      <c r="J99" s="11">
        <f>IF(B99&gt;=$C$5,($C$17-$C$5)-C99, "")</f>
        <v>-63</v>
      </c>
      <c r="K99" s="11">
        <f>IF(B99&gt;=$C$5,J99*$C$9*$C$11,"")</f>
        <v>0</v>
      </c>
      <c r="L99" s="11">
        <f t="shared" si="20"/>
        <v>0</v>
      </c>
      <c r="M99" s="11">
        <f>IF(B99&gt;=$C$5, (18-$C$16)-C99, "")</f>
        <v>-45</v>
      </c>
      <c r="N99" s="11">
        <f>IF(B99&gt;=$C$5,4*$C$15*$C$14,"")</f>
        <v>0</v>
      </c>
      <c r="O99" s="11">
        <f t="shared" si="7"/>
        <v>0</v>
      </c>
      <c r="P99" s="5">
        <f>IF(B99&gt;=$C$5,$C$13-C99,"")</f>
        <v>-62</v>
      </c>
      <c r="Q99" s="5">
        <f>IF(B99&gt;=$C$5,$C$12/$C$13*P99,"")</f>
        <v>0</v>
      </c>
      <c r="R99" s="5">
        <f t="shared" si="21"/>
        <v>0</v>
      </c>
      <c r="S99" s="43">
        <f t="shared" si="16"/>
        <v>0</v>
      </c>
      <c r="T99" s="5">
        <f>IF(AND($C$5&lt;=B99,B99&lt;= $C$17), FV($C$23/12,12*C99,$C$32,$C$20,0)*-1,0)</f>
        <v>0</v>
      </c>
      <c r="V99" s="5" t="e">
        <f t="shared" si="22"/>
        <v>#VALUE!</v>
      </c>
      <c r="W99" s="5" t="e">
        <f t="shared" si="10"/>
        <v>#VALUE!</v>
      </c>
      <c r="X99" s="5" t="e">
        <f t="shared" si="11"/>
        <v>#VALUE!</v>
      </c>
      <c r="Y99" s="5" t="e">
        <f t="shared" si="23"/>
        <v>#VALUE!</v>
      </c>
      <c r="Z99" s="5" t="e">
        <f t="shared" si="12"/>
        <v>#VALUE!</v>
      </c>
      <c r="AA99" s="70" t="e">
        <f t="shared" si="17"/>
        <v>#VALUE!</v>
      </c>
      <c r="AB99" s="45">
        <v>0</v>
      </c>
      <c r="AC99" s="32">
        <f>IF(AND($C$5&lt;=B99, B99&lt;=$C$17), FV($C$22/12,12*D99,$C$21,$C$20,0)*-1,0)</f>
        <v>0</v>
      </c>
      <c r="AE99" s="5">
        <f t="shared" si="13"/>
        <v>0</v>
      </c>
      <c r="AF99" s="5">
        <f t="shared" si="14"/>
        <v>0</v>
      </c>
      <c r="AG99" s="5">
        <f t="shared" si="15"/>
        <v>0</v>
      </c>
      <c r="AH99" s="5">
        <f t="shared" si="24"/>
        <v>0</v>
      </c>
      <c r="AI99" s="5">
        <f t="shared" si="18"/>
        <v>0</v>
      </c>
      <c r="AJ99" s="71" t="str">
        <f t="shared" si="19"/>
        <v/>
      </c>
      <c r="AK99" s="65">
        <v>0</v>
      </c>
      <c r="AL99" s="66"/>
    </row>
    <row r="100" spans="1:38" s="5" customFormat="1" x14ac:dyDescent="0.35">
      <c r="A100"/>
      <c r="B100" s="16">
        <v>64</v>
      </c>
      <c r="C100">
        <f t="shared" ref="C100:C136" si="25">IF($C$5&lt;=B100,$B100-$C$5,"")</f>
        <v>64</v>
      </c>
      <c r="D100" s="17" t="str">
        <f>IF(AND($C$5&lt;=B100, B100&lt;=$C$17), B100-$C$5, "")</f>
        <v/>
      </c>
      <c r="E100" s="17" t="str">
        <f t="shared" ref="E100:E136" si="26">IF(AND($C$17&lt;=B100, B100&lt;=$C$18), B100-$C$17, "")</f>
        <v/>
      </c>
      <c r="F100" s="26">
        <f t="shared" ref="F100:F136" si="27">IF(B100&gt;=$C$5, $C$8-C100, "")</f>
        <v>-63</v>
      </c>
      <c r="G100" s="18">
        <f t="shared" ref="G100" si="28">IF(B100&gt;=$C$17, B100-$C$17, "")</f>
        <v>64</v>
      </c>
      <c r="H100" s="11">
        <f t="shared" ref="H100:H136" si="29">IF(B100&gt;=$C$5,$C$7/$C$8*F100,"")</f>
        <v>0</v>
      </c>
      <c r="I100" s="10">
        <f t="shared" ref="I100:I136" si="30">IF(H100&gt;0,H100,0)</f>
        <v>0</v>
      </c>
      <c r="J100" s="11">
        <f>IF(B100&gt;=$C$5,($C$17-$C$5)-C100, "")</f>
        <v>-64</v>
      </c>
      <c r="K100" s="11">
        <f>IF(B100&gt;=$C$5,J100*$C$9*$C$11,"")</f>
        <v>0</v>
      </c>
      <c r="L100" s="11">
        <f t="shared" si="20"/>
        <v>0</v>
      </c>
      <c r="M100" s="11">
        <f>IF(B100&gt;=$C$5, (18-$C$16)-C100, "")</f>
        <v>-46</v>
      </c>
      <c r="N100" s="11">
        <f>IF(B100&gt;=$C$5,4*$C$15*$C$14,"")</f>
        <v>0</v>
      </c>
      <c r="O100" s="11">
        <f t="shared" ref="O100:O136" si="31">IF(M100&gt;=0,N100,0)</f>
        <v>0</v>
      </c>
      <c r="P100" s="5">
        <f>IF(B100&gt;=$C$5,$C$13-C100,"")</f>
        <v>-63</v>
      </c>
      <c r="Q100" s="5">
        <f>IF(B100&gt;=$C$5,$C$12/$C$13*P100,"")</f>
        <v>0</v>
      </c>
      <c r="R100" s="5">
        <f t="shared" si="21"/>
        <v>0</v>
      </c>
      <c r="S100" s="43">
        <f t="shared" si="16"/>
        <v>0</v>
      </c>
      <c r="T100" s="5">
        <f>IF(AND($C$5&lt;=B100,B100&lt;= $C$17), FV($C$23/12,12*C100,$C$32,$C$20,0)*-1,0)</f>
        <v>0</v>
      </c>
      <c r="V100" s="5" t="e">
        <f t="shared" si="22"/>
        <v>#VALUE!</v>
      </c>
      <c r="W100" s="5" t="e">
        <f t="shared" si="10"/>
        <v>#VALUE!</v>
      </c>
      <c r="X100" s="5" t="e">
        <f t="shared" ref="X100" si="32">IF($B100&gt;$C$17,$C$28*((1+$C$25)^$E100),0)</f>
        <v>#VALUE!</v>
      </c>
      <c r="Y100" s="5" t="e">
        <f t="shared" si="23"/>
        <v>#VALUE!</v>
      </c>
      <c r="Z100" s="5" t="e">
        <f t="shared" ref="Z100:Z136" si="33">T100+Y100</f>
        <v>#VALUE!</v>
      </c>
      <c r="AA100" s="70" t="e">
        <f t="shared" si="17"/>
        <v>#VALUE!</v>
      </c>
      <c r="AB100" s="45">
        <v>0</v>
      </c>
      <c r="AC100" s="32">
        <f>IF(AND($C$5&lt;=B100, B100&lt;=$C$17), FV($C$22/12,12*D100,$C$21,$C$20,0)*-1,0)</f>
        <v>0</v>
      </c>
      <c r="AE100" s="5">
        <f t="shared" ref="AE100:AE111" si="34">AH99*$C$22</f>
        <v>0</v>
      </c>
      <c r="AF100" s="5">
        <f t="shared" ref="AF100:AF102" si="35">AH99+AE100</f>
        <v>0</v>
      </c>
      <c r="AG100" s="5">
        <f t="shared" ref="AG100:AG101" si="36">IF($B100&gt;$C$17,$C$28*((1+$C$25)^$G100),0)</f>
        <v>0</v>
      </c>
      <c r="AH100" s="5">
        <f t="shared" si="24"/>
        <v>0</v>
      </c>
      <c r="AI100" s="5">
        <f t="shared" si="18"/>
        <v>0</v>
      </c>
      <c r="AJ100" s="71" t="str">
        <f t="shared" si="19"/>
        <v/>
      </c>
      <c r="AK100" s="65">
        <v>0</v>
      </c>
      <c r="AL100" s="66"/>
    </row>
    <row r="101" spans="1:38" s="5" customFormat="1" x14ac:dyDescent="0.35">
      <c r="A101"/>
      <c r="B101" s="16">
        <v>65</v>
      </c>
      <c r="C101">
        <f t="shared" si="25"/>
        <v>65</v>
      </c>
      <c r="D101" s="17" t="str">
        <f>IF(AND($C$5&lt;=B101, B101&lt;=$C$17), B101-$C$5, "")</f>
        <v/>
      </c>
      <c r="E101" s="17" t="str">
        <f t="shared" si="26"/>
        <v/>
      </c>
      <c r="F101" s="26">
        <f t="shared" si="27"/>
        <v>-64</v>
      </c>
      <c r="G101" s="18">
        <f>IF(B101&gt;=$C$17, B101-$C$17, "")</f>
        <v>65</v>
      </c>
      <c r="H101" s="11">
        <f t="shared" si="29"/>
        <v>0</v>
      </c>
      <c r="I101" s="10">
        <f t="shared" si="30"/>
        <v>0</v>
      </c>
      <c r="J101" s="11">
        <f>IF(B101&gt;=$C$5,($C$17-$C$5)-C101, "")</f>
        <v>-65</v>
      </c>
      <c r="K101" s="11">
        <f>IF(B101&gt;=$C$5,J101*$C$9*$C$11,"")</f>
        <v>0</v>
      </c>
      <c r="L101" s="11">
        <f t="shared" si="20"/>
        <v>0</v>
      </c>
      <c r="M101" s="11">
        <f>IF(B101&gt;=$C$5, (18-$C$16)-C101, "")</f>
        <v>-47</v>
      </c>
      <c r="N101" s="11">
        <f>IF(B101&gt;=$C$5,4*$C$15*$C$14,"")</f>
        <v>0</v>
      </c>
      <c r="O101" s="11">
        <f t="shared" si="31"/>
        <v>0</v>
      </c>
      <c r="P101" s="5">
        <f>IF(B101&gt;=$C$5,$C$13-C101,"")</f>
        <v>-64</v>
      </c>
      <c r="Q101" s="5">
        <f>IF(B101&gt;=$C$5,$C$12/$C$13*P101,"")</f>
        <v>0</v>
      </c>
      <c r="R101" s="5">
        <f t="shared" si="21"/>
        <v>0</v>
      </c>
      <c r="S101" s="43">
        <f t="shared" ref="S101:S136" si="37">IF(B101&gt;=$C$5,I101+L101+O101+R101,"")</f>
        <v>0</v>
      </c>
      <c r="T101" s="5">
        <f>IF(AND($C$5&lt;=B101,B101&lt;= $C$17), FV($C$23/12,12*C101,$C$32,$C$20,0)*-1,0)</f>
        <v>0</v>
      </c>
      <c r="V101" s="5" t="e">
        <f t="shared" si="22"/>
        <v>#VALUE!</v>
      </c>
      <c r="W101" s="5" t="e">
        <f t="shared" ref="W101:W102" si="38">Y100+V101</f>
        <v>#VALUE!</v>
      </c>
      <c r="X101" s="5" t="e">
        <f>IF($B101&gt;$C$17,$C$28*((1+$C$25)^$E101),0)</f>
        <v>#VALUE!</v>
      </c>
      <c r="Y101" s="5" t="e">
        <f t="shared" si="23"/>
        <v>#VALUE!</v>
      </c>
      <c r="Z101" s="5" t="e">
        <f t="shared" si="33"/>
        <v>#VALUE!</v>
      </c>
      <c r="AA101" s="70" t="e">
        <f t="shared" ref="AA101:AA136" si="39">IF(Z101&gt;0,Z101,"")</f>
        <v>#VALUE!</v>
      </c>
      <c r="AB101" s="45">
        <v>0</v>
      </c>
      <c r="AC101" s="32">
        <f>IF(AND($C$5&lt;=B101, B101&lt;=$C$17), FV($C$22/12,12*D101,$C$21,$C$20,0)*-1,0)</f>
        <v>0</v>
      </c>
      <c r="AE101" s="5">
        <f t="shared" si="34"/>
        <v>0</v>
      </c>
      <c r="AF101" s="5">
        <f t="shared" si="35"/>
        <v>0</v>
      </c>
      <c r="AG101" s="5">
        <f t="shared" si="36"/>
        <v>0</v>
      </c>
      <c r="AH101" s="5">
        <f t="shared" si="24"/>
        <v>0</v>
      </c>
      <c r="AI101" s="5">
        <f t="shared" ref="AI101:AI136" si="40">AC101+AH101</f>
        <v>0</v>
      </c>
      <c r="AJ101" s="71" t="str">
        <f t="shared" ref="AJ101:AJ136" si="41">IF(AI101&gt;0,AI101,"")</f>
        <v/>
      </c>
      <c r="AK101" s="65">
        <v>0</v>
      </c>
      <c r="AL101" s="66"/>
    </row>
    <row r="102" spans="1:38" s="5" customFormat="1" x14ac:dyDescent="0.35">
      <c r="A102"/>
      <c r="B102" s="16">
        <v>66</v>
      </c>
      <c r="C102">
        <f t="shared" si="25"/>
        <v>66</v>
      </c>
      <c r="D102" s="17" t="str">
        <f>IF(AND($C$5&lt;=B102, B102&lt;=$C$17), B102-$C$5, "")</f>
        <v/>
      </c>
      <c r="E102" s="17" t="str">
        <f t="shared" si="26"/>
        <v/>
      </c>
      <c r="F102" s="26">
        <f t="shared" si="27"/>
        <v>-65</v>
      </c>
      <c r="G102" s="18">
        <f t="shared" ref="G102:G136" si="42">IF(B102&gt;=$C$17, B102-$C$17, "")</f>
        <v>66</v>
      </c>
      <c r="H102" s="11">
        <f t="shared" si="29"/>
        <v>0</v>
      </c>
      <c r="I102" s="10">
        <f t="shared" si="30"/>
        <v>0</v>
      </c>
      <c r="J102" s="11">
        <f>IF(B102&gt;=$C$5,($C$17-$C$5)-C102, "")</f>
        <v>-66</v>
      </c>
      <c r="K102" s="11">
        <f>IF(B102&gt;=$C$5,J102*$C$9*$C$11,"")</f>
        <v>0</v>
      </c>
      <c r="L102" s="11">
        <f t="shared" si="20"/>
        <v>0</v>
      </c>
      <c r="M102" s="11">
        <f>IF(B102&gt;=$C$5, (18-$C$16)-C102, "")</f>
        <v>-48</v>
      </c>
      <c r="N102" s="11">
        <f>IF(B102&gt;=$C$5,4*$C$15*$C$14,"")</f>
        <v>0</v>
      </c>
      <c r="O102" s="11">
        <f t="shared" si="31"/>
        <v>0</v>
      </c>
      <c r="P102" s="5">
        <f>IF(B102&gt;=$C$5,$C$13-C102,"")</f>
        <v>-65</v>
      </c>
      <c r="Q102" s="5">
        <f>IF(B102&gt;=$C$5,$C$12/$C$13*P102,"")</f>
        <v>0</v>
      </c>
      <c r="R102" s="5">
        <f t="shared" si="21"/>
        <v>0</v>
      </c>
      <c r="S102" s="43">
        <f t="shared" si="37"/>
        <v>0</v>
      </c>
      <c r="T102" s="5">
        <f>IF(AND($C$5&lt;=B102,B102&lt;= $C$17), FV($C$23/12,12*C102,$C$32,$C$20,0)*-1,0)</f>
        <v>0</v>
      </c>
      <c r="V102" s="5" t="e">
        <f t="shared" si="22"/>
        <v>#VALUE!</v>
      </c>
      <c r="W102" s="5" t="e">
        <f t="shared" si="38"/>
        <v>#VALUE!</v>
      </c>
      <c r="X102" s="5">
        <f>IF($B102&gt;$C$17,$C$28*((1+$C$25)^$G102),0)</f>
        <v>0</v>
      </c>
      <c r="Y102" s="5" t="e">
        <f t="shared" si="23"/>
        <v>#VALUE!</v>
      </c>
      <c r="Z102" s="5" t="e">
        <f t="shared" si="33"/>
        <v>#VALUE!</v>
      </c>
      <c r="AA102" s="70" t="e">
        <f t="shared" si="39"/>
        <v>#VALUE!</v>
      </c>
      <c r="AB102" s="45">
        <v>0</v>
      </c>
      <c r="AC102" s="32">
        <f>IF(AND($C$5&lt;=B102, B102&lt;=$C$17), FV($C$22/12,12*D102,$C$21,$C$20,0)*-1,0)</f>
        <v>0</v>
      </c>
      <c r="AE102" s="5">
        <f t="shared" si="34"/>
        <v>0</v>
      </c>
      <c r="AF102" s="5">
        <f t="shared" si="35"/>
        <v>0</v>
      </c>
      <c r="AG102" s="5">
        <f>IF($B102&gt;$C$17,$C$28*((1+$C$25)^$G102),0)</f>
        <v>0</v>
      </c>
      <c r="AH102" s="5">
        <f t="shared" si="24"/>
        <v>0</v>
      </c>
      <c r="AI102" s="5">
        <f t="shared" si="40"/>
        <v>0</v>
      </c>
      <c r="AJ102" s="71" t="str">
        <f t="shared" si="41"/>
        <v/>
      </c>
      <c r="AK102" s="65">
        <v>0</v>
      </c>
      <c r="AL102" s="66"/>
    </row>
    <row r="103" spans="1:38" s="5" customFormat="1" x14ac:dyDescent="0.35">
      <c r="A103"/>
      <c r="B103" s="16">
        <v>67</v>
      </c>
      <c r="C103">
        <f t="shared" si="25"/>
        <v>67</v>
      </c>
      <c r="D103" s="17" t="str">
        <f>IF(AND($C$5&lt;=B103, B103&lt;=$C$17), B103-$C$5, "")</f>
        <v/>
      </c>
      <c r="E103" s="17" t="str">
        <f t="shared" si="26"/>
        <v/>
      </c>
      <c r="F103" s="26">
        <f t="shared" si="27"/>
        <v>-66</v>
      </c>
      <c r="G103" s="18">
        <f t="shared" si="42"/>
        <v>67</v>
      </c>
      <c r="H103" s="11">
        <f t="shared" si="29"/>
        <v>0</v>
      </c>
      <c r="I103" s="10">
        <f t="shared" si="30"/>
        <v>0</v>
      </c>
      <c r="J103" s="11">
        <f>IF(B103&gt;=$C$5,($C$17-$C$5)-C103, "")</f>
        <v>-67</v>
      </c>
      <c r="K103" s="11">
        <f>IF(B103&gt;=$C$5,J103*$C$9*$C$11,"")</f>
        <v>0</v>
      </c>
      <c r="L103" s="11">
        <f t="shared" si="20"/>
        <v>0</v>
      </c>
      <c r="M103" s="11">
        <f>IF(B103&gt;=$C$5, (18-$C$16)-C103, "")</f>
        <v>-49</v>
      </c>
      <c r="N103" s="11">
        <f>IF(B103&gt;=$C$5,4*$C$15*$C$14,"")</f>
        <v>0</v>
      </c>
      <c r="O103" s="11">
        <f t="shared" si="31"/>
        <v>0</v>
      </c>
      <c r="P103" s="5">
        <f>IF(B103&gt;=$C$5,$C$13-C103,"")</f>
        <v>-66</v>
      </c>
      <c r="Q103" s="5">
        <f>IF(B103&gt;=$C$5,$C$12/$C$13*P103,"")</f>
        <v>0</v>
      </c>
      <c r="R103" s="5">
        <f t="shared" si="21"/>
        <v>0</v>
      </c>
      <c r="S103" s="43">
        <f t="shared" si="37"/>
        <v>0</v>
      </c>
      <c r="T103" s="5">
        <f>IF(AND($C$5&lt;=B103,B103&lt;= $C$17), FV($C$23/12,12*C103,$C$32,$C$20,0)*-1,0)</f>
        <v>0</v>
      </c>
      <c r="V103" s="5" t="e">
        <f t="shared" si="22"/>
        <v>#VALUE!</v>
      </c>
      <c r="W103" s="5" t="e">
        <f>Y102+V103</f>
        <v>#VALUE!</v>
      </c>
      <c r="X103" s="5">
        <f t="shared" ref="X103:X136" si="43">IF($B103&gt;$C$17,$C$28*((1+$C$25)^$G103),0)</f>
        <v>0</v>
      </c>
      <c r="Y103" s="5" t="e">
        <f t="shared" si="23"/>
        <v>#VALUE!</v>
      </c>
      <c r="Z103" s="5" t="e">
        <f t="shared" si="33"/>
        <v>#VALUE!</v>
      </c>
      <c r="AA103" s="70" t="e">
        <f t="shared" si="39"/>
        <v>#VALUE!</v>
      </c>
      <c r="AB103" s="45">
        <v>0</v>
      </c>
      <c r="AC103" s="32">
        <f>IF(AND($C$5&lt;=B103, B103&lt;=$C$17), FV($C$22/12,12*D103,$C$21,$C$20,0)*-1,0)</f>
        <v>0</v>
      </c>
      <c r="AE103" s="5">
        <f t="shared" si="34"/>
        <v>0</v>
      </c>
      <c r="AF103" s="5">
        <f>AH102+AE103</f>
        <v>0</v>
      </c>
      <c r="AG103" s="5">
        <f t="shared" ref="AG103:AG136" si="44">IF($B103&gt;$C$17,$C$28*((1+$C$25)^$G103),0)</f>
        <v>0</v>
      </c>
      <c r="AH103" s="5">
        <f t="shared" si="24"/>
        <v>0</v>
      </c>
      <c r="AI103" s="5">
        <f t="shared" si="40"/>
        <v>0</v>
      </c>
      <c r="AJ103" s="71" t="str">
        <f t="shared" si="41"/>
        <v/>
      </c>
      <c r="AK103" s="65">
        <v>0</v>
      </c>
      <c r="AL103" s="66"/>
    </row>
    <row r="104" spans="1:38" s="5" customFormat="1" x14ac:dyDescent="0.35">
      <c r="A104"/>
      <c r="B104" s="16">
        <v>68</v>
      </c>
      <c r="C104">
        <f t="shared" si="25"/>
        <v>68</v>
      </c>
      <c r="D104" s="17" t="str">
        <f>IF(AND($C$5&lt;=B104, B104&lt;=$C$17), B104-$C$5, "")</f>
        <v/>
      </c>
      <c r="E104" s="17" t="str">
        <f t="shared" si="26"/>
        <v/>
      </c>
      <c r="F104" s="26">
        <f t="shared" si="27"/>
        <v>-67</v>
      </c>
      <c r="G104" s="18">
        <f t="shared" si="42"/>
        <v>68</v>
      </c>
      <c r="H104" s="11">
        <f t="shared" si="29"/>
        <v>0</v>
      </c>
      <c r="I104" s="10">
        <f t="shared" si="30"/>
        <v>0</v>
      </c>
      <c r="J104" s="11">
        <f>IF(B104&gt;=$C$5,($C$17-$C$5)-C104, "")</f>
        <v>-68</v>
      </c>
      <c r="K104" s="11">
        <f>IF(B104&gt;=$C$5,J104*$C$9*$C$11,"")</f>
        <v>0</v>
      </c>
      <c r="L104" s="11">
        <f t="shared" si="20"/>
        <v>0</v>
      </c>
      <c r="M104" s="11">
        <f>IF(B104&gt;=$C$5, (18-$C$16)-C104, "")</f>
        <v>-50</v>
      </c>
      <c r="N104" s="11">
        <f>IF(B104&gt;=$C$5,4*$C$15*$C$14,"")</f>
        <v>0</v>
      </c>
      <c r="O104" s="11">
        <f t="shared" si="31"/>
        <v>0</v>
      </c>
      <c r="P104" s="5">
        <f>IF(B104&gt;=$C$5,$C$13-C104,"")</f>
        <v>-67</v>
      </c>
      <c r="Q104" s="5">
        <f>IF(B104&gt;=$C$5,$C$12/$C$13*P104,"")</f>
        <v>0</v>
      </c>
      <c r="R104" s="5">
        <f t="shared" si="21"/>
        <v>0</v>
      </c>
      <c r="S104" s="43">
        <f t="shared" si="37"/>
        <v>0</v>
      </c>
      <c r="T104" s="5">
        <f>IF(AND($C$5&lt;=B104,B104&lt;= $C$17), FV($C$23/12,12*C104,$C$32,$C$20,0)*-1,0)</f>
        <v>0</v>
      </c>
      <c r="V104" s="5" t="e">
        <f t="shared" si="22"/>
        <v>#VALUE!</v>
      </c>
      <c r="W104" s="5" t="e">
        <f t="shared" ref="W104:W136" si="45">Y103+V104</f>
        <v>#VALUE!</v>
      </c>
      <c r="X104" s="5">
        <f t="shared" si="43"/>
        <v>0</v>
      </c>
      <c r="Y104" s="5" t="e">
        <f t="shared" si="23"/>
        <v>#VALUE!</v>
      </c>
      <c r="Z104" s="5" t="e">
        <f t="shared" si="33"/>
        <v>#VALUE!</v>
      </c>
      <c r="AA104" s="70" t="e">
        <f t="shared" si="39"/>
        <v>#VALUE!</v>
      </c>
      <c r="AB104" s="45">
        <v>0</v>
      </c>
      <c r="AC104" s="32">
        <f>IF(AND($C$5&lt;=B104, B104&lt;=$C$17), FV($C$22/12,12*D104,$C$21,$C$20,0)*-1,0)</f>
        <v>0</v>
      </c>
      <c r="AE104" s="5">
        <f t="shared" si="34"/>
        <v>0</v>
      </c>
      <c r="AF104" s="5">
        <f t="shared" ref="AF104:AF136" si="46">AH103+AE104</f>
        <v>0</v>
      </c>
      <c r="AG104" s="5">
        <f t="shared" si="44"/>
        <v>0</v>
      </c>
      <c r="AH104" s="5">
        <f t="shared" si="24"/>
        <v>0</v>
      </c>
      <c r="AI104" s="5">
        <f t="shared" si="40"/>
        <v>0</v>
      </c>
      <c r="AJ104" s="71" t="str">
        <f t="shared" si="41"/>
        <v/>
      </c>
      <c r="AK104" s="65">
        <v>0</v>
      </c>
      <c r="AL104" s="66"/>
    </row>
    <row r="105" spans="1:38" s="5" customFormat="1" x14ac:dyDescent="0.35">
      <c r="A105"/>
      <c r="B105" s="16">
        <v>69</v>
      </c>
      <c r="C105">
        <f t="shared" si="25"/>
        <v>69</v>
      </c>
      <c r="D105" s="17" t="str">
        <f>IF(AND($C$5&lt;=B105, B105&lt;=$C$17), B105-$C$5, "")</f>
        <v/>
      </c>
      <c r="E105" s="17" t="str">
        <f t="shared" si="26"/>
        <v/>
      </c>
      <c r="F105" s="26">
        <f t="shared" si="27"/>
        <v>-68</v>
      </c>
      <c r="G105" s="18">
        <f t="shared" si="42"/>
        <v>69</v>
      </c>
      <c r="H105" s="11">
        <f t="shared" si="29"/>
        <v>0</v>
      </c>
      <c r="I105" s="10">
        <f t="shared" si="30"/>
        <v>0</v>
      </c>
      <c r="J105" s="11">
        <f>IF(B105&gt;=$C$5,($C$17-$C$5)-C105, "")</f>
        <v>-69</v>
      </c>
      <c r="K105" s="11">
        <f>IF(B105&gt;=$C$5,J105*$C$9*$C$11,"")</f>
        <v>0</v>
      </c>
      <c r="L105" s="11">
        <f t="shared" si="20"/>
        <v>0</v>
      </c>
      <c r="M105" s="11">
        <f>IF(B105&gt;=$C$5, (18-$C$16)-C105, "")</f>
        <v>-51</v>
      </c>
      <c r="N105" s="11">
        <f>IF(B105&gt;=$C$5,4*$C$15*$C$14,"")</f>
        <v>0</v>
      </c>
      <c r="O105" s="11">
        <f t="shared" si="31"/>
        <v>0</v>
      </c>
      <c r="P105" s="5">
        <f>IF(B105&gt;=$C$5,$C$13-C105,"")</f>
        <v>-68</v>
      </c>
      <c r="Q105" s="5">
        <f>IF(B105&gt;=$C$5,$C$12/$C$13*P105,"")</f>
        <v>0</v>
      </c>
      <c r="R105" s="5">
        <f t="shared" si="21"/>
        <v>0</v>
      </c>
      <c r="S105" s="43">
        <f t="shared" si="37"/>
        <v>0</v>
      </c>
      <c r="T105" s="5">
        <f>IF(AND($C$5&lt;=B105,B105&lt;= $C$17), FV($C$23/12,12*C105,$C$32,$C$20,0)*-1,0)</f>
        <v>0</v>
      </c>
      <c r="V105" s="5" t="e">
        <f t="shared" si="22"/>
        <v>#VALUE!</v>
      </c>
      <c r="W105" s="5" t="e">
        <f t="shared" si="45"/>
        <v>#VALUE!</v>
      </c>
      <c r="X105" s="5">
        <f t="shared" si="43"/>
        <v>0</v>
      </c>
      <c r="Y105" s="5" t="e">
        <f t="shared" ref="Y105:Y135" si="47">W105-X105</f>
        <v>#VALUE!</v>
      </c>
      <c r="Z105" s="5" t="e">
        <f t="shared" si="33"/>
        <v>#VALUE!</v>
      </c>
      <c r="AA105" s="70" t="e">
        <f t="shared" si="39"/>
        <v>#VALUE!</v>
      </c>
      <c r="AB105" s="45">
        <v>0</v>
      </c>
      <c r="AC105" s="32">
        <f>IF(AND($C$5&lt;=B105, B105&lt;=$C$17), FV($C$22/12,12*D105,$C$21,$C$20,0)*-1,0)</f>
        <v>0</v>
      </c>
      <c r="AE105" s="5">
        <f t="shared" si="34"/>
        <v>0</v>
      </c>
      <c r="AF105" s="5">
        <f t="shared" si="46"/>
        <v>0</v>
      </c>
      <c r="AG105" s="5">
        <f t="shared" si="44"/>
        <v>0</v>
      </c>
      <c r="AH105" s="5">
        <f t="shared" si="24"/>
        <v>0</v>
      </c>
      <c r="AI105" s="5">
        <f t="shared" si="40"/>
        <v>0</v>
      </c>
      <c r="AJ105" s="71" t="str">
        <f t="shared" si="41"/>
        <v/>
      </c>
      <c r="AK105" s="65">
        <v>0</v>
      </c>
      <c r="AL105" s="66"/>
    </row>
    <row r="106" spans="1:38" s="5" customFormat="1" x14ac:dyDescent="0.35">
      <c r="A106"/>
      <c r="B106" s="16">
        <v>70</v>
      </c>
      <c r="C106">
        <f t="shared" si="25"/>
        <v>70</v>
      </c>
      <c r="D106" s="17" t="str">
        <f>IF(AND($C$5&lt;=B106, B106&lt;=$C$17), B106-$C$5, "")</f>
        <v/>
      </c>
      <c r="E106" s="17" t="str">
        <f t="shared" si="26"/>
        <v/>
      </c>
      <c r="F106" s="26">
        <f t="shared" si="27"/>
        <v>-69</v>
      </c>
      <c r="G106" s="18">
        <f t="shared" si="42"/>
        <v>70</v>
      </c>
      <c r="H106" s="11">
        <f t="shared" si="29"/>
        <v>0</v>
      </c>
      <c r="I106" s="10">
        <f t="shared" si="30"/>
        <v>0</v>
      </c>
      <c r="J106" s="11">
        <f>IF(B106&gt;=$C$5,($C$17-$C$5)-C106, "")</f>
        <v>-70</v>
      </c>
      <c r="K106" s="11">
        <f>IF(B106&gt;=$C$5,J106*$C$9*$C$11,"")</f>
        <v>0</v>
      </c>
      <c r="L106" s="11">
        <f t="shared" si="20"/>
        <v>0</v>
      </c>
      <c r="M106" s="11">
        <f>IF(B106&gt;=$C$5, (18-$C$16)-C106, "")</f>
        <v>-52</v>
      </c>
      <c r="N106" s="11">
        <f>IF(B106&gt;=$C$5,4*$C$15*$C$14,"")</f>
        <v>0</v>
      </c>
      <c r="O106" s="11">
        <f t="shared" si="31"/>
        <v>0</v>
      </c>
      <c r="P106" s="5">
        <f>IF(B106&gt;=$C$5,$C$13-C106,"")</f>
        <v>-69</v>
      </c>
      <c r="Q106" s="5">
        <f>IF(B106&gt;=$C$5,$C$12/$C$13*P106,"")</f>
        <v>0</v>
      </c>
      <c r="R106" s="5">
        <f t="shared" si="21"/>
        <v>0</v>
      </c>
      <c r="S106" s="43">
        <f t="shared" si="37"/>
        <v>0</v>
      </c>
      <c r="T106" s="5">
        <f>IF(AND($C$5&lt;=B106,B106&lt;= $C$17), FV($C$23/12,12*C106,$C$32,$C$20,0)*-1,0)</f>
        <v>0</v>
      </c>
      <c r="V106" s="5" t="e">
        <f t="shared" si="22"/>
        <v>#VALUE!</v>
      </c>
      <c r="W106" s="5" t="e">
        <f t="shared" si="45"/>
        <v>#VALUE!</v>
      </c>
      <c r="X106" s="5">
        <f t="shared" si="43"/>
        <v>0</v>
      </c>
      <c r="Y106" s="5" t="e">
        <f t="shared" si="47"/>
        <v>#VALUE!</v>
      </c>
      <c r="Z106" s="5" t="e">
        <f t="shared" si="33"/>
        <v>#VALUE!</v>
      </c>
      <c r="AA106" s="70" t="e">
        <f t="shared" si="39"/>
        <v>#VALUE!</v>
      </c>
      <c r="AB106" s="45">
        <v>0</v>
      </c>
      <c r="AC106" s="32">
        <f>IF(AND($C$5&lt;=B106, B106&lt;=$C$17), FV($C$22/12,12*D106,$C$21,$C$20,0)*-1,0)</f>
        <v>0</v>
      </c>
      <c r="AE106" s="5">
        <f t="shared" si="34"/>
        <v>0</v>
      </c>
      <c r="AF106" s="5">
        <f t="shared" si="46"/>
        <v>0</v>
      </c>
      <c r="AG106" s="5">
        <f t="shared" si="44"/>
        <v>0</v>
      </c>
      <c r="AH106" s="5">
        <f t="shared" si="24"/>
        <v>0</v>
      </c>
      <c r="AI106" s="5">
        <f t="shared" si="40"/>
        <v>0</v>
      </c>
      <c r="AJ106" s="71" t="str">
        <f t="shared" si="41"/>
        <v/>
      </c>
      <c r="AK106" s="65">
        <v>0</v>
      </c>
      <c r="AL106" s="66"/>
    </row>
    <row r="107" spans="1:38" s="5" customFormat="1" x14ac:dyDescent="0.35">
      <c r="A107"/>
      <c r="B107" s="16">
        <v>71</v>
      </c>
      <c r="C107">
        <f t="shared" si="25"/>
        <v>71</v>
      </c>
      <c r="D107" s="17" t="str">
        <f>IF(AND($C$5&lt;=B107, B107&lt;=$C$17), B107-$C$5, "")</f>
        <v/>
      </c>
      <c r="E107" s="17" t="str">
        <f t="shared" si="26"/>
        <v/>
      </c>
      <c r="F107" s="26">
        <f t="shared" si="27"/>
        <v>-70</v>
      </c>
      <c r="G107" s="18">
        <f t="shared" si="42"/>
        <v>71</v>
      </c>
      <c r="H107" s="11">
        <f t="shared" si="29"/>
        <v>0</v>
      </c>
      <c r="I107" s="10">
        <f t="shared" si="30"/>
        <v>0</v>
      </c>
      <c r="J107" s="11">
        <f>IF(B107&gt;=$C$5,($C$17-$C$5)-C107, "")</f>
        <v>-71</v>
      </c>
      <c r="K107" s="11">
        <f>IF(B107&gt;=$C$5,J107*$C$9*$C$11,"")</f>
        <v>0</v>
      </c>
      <c r="L107" s="11">
        <f t="shared" si="20"/>
        <v>0</v>
      </c>
      <c r="M107" s="11">
        <f>IF(B107&gt;=$C$5, (18-$C$16)-C107, "")</f>
        <v>-53</v>
      </c>
      <c r="N107" s="11">
        <f>IF(B107&gt;=$C$5,4*$C$15*$C$14,"")</f>
        <v>0</v>
      </c>
      <c r="O107" s="11">
        <f t="shared" si="31"/>
        <v>0</v>
      </c>
      <c r="P107" s="5">
        <f>IF(B107&gt;=$C$5,$C$13-C107,"")</f>
        <v>-70</v>
      </c>
      <c r="Q107" s="5">
        <f>IF(B107&gt;=$C$5,$C$12/$C$13*P107,"")</f>
        <v>0</v>
      </c>
      <c r="R107" s="5">
        <f t="shared" si="21"/>
        <v>0</v>
      </c>
      <c r="S107" s="43">
        <f t="shared" si="37"/>
        <v>0</v>
      </c>
      <c r="T107" s="5">
        <f>IF(AND($C$5&lt;=B107,B107&lt;= $C$17), FV($C$23/12,12*C107,$C$32,$C$20,0)*-1,0)</f>
        <v>0</v>
      </c>
      <c r="V107" s="5" t="e">
        <f t="shared" si="22"/>
        <v>#VALUE!</v>
      </c>
      <c r="W107" s="5" t="e">
        <f t="shared" si="45"/>
        <v>#VALUE!</v>
      </c>
      <c r="X107" s="5">
        <f t="shared" si="43"/>
        <v>0</v>
      </c>
      <c r="Y107" s="5" t="e">
        <f t="shared" si="47"/>
        <v>#VALUE!</v>
      </c>
      <c r="Z107" s="5" t="e">
        <f t="shared" si="33"/>
        <v>#VALUE!</v>
      </c>
      <c r="AA107" s="70" t="e">
        <f t="shared" si="39"/>
        <v>#VALUE!</v>
      </c>
      <c r="AB107" s="45">
        <v>0</v>
      </c>
      <c r="AC107" s="32">
        <f>IF(AND($C$5&lt;=B107, B107&lt;=$C$17), FV($C$22/12,12*D107,$C$21,$C$20,0)*-1,0)</f>
        <v>0</v>
      </c>
      <c r="AE107" s="5">
        <f t="shared" si="34"/>
        <v>0</v>
      </c>
      <c r="AF107" s="5">
        <f t="shared" si="46"/>
        <v>0</v>
      </c>
      <c r="AG107" s="5">
        <f t="shared" si="44"/>
        <v>0</v>
      </c>
      <c r="AH107" s="5">
        <f t="shared" si="24"/>
        <v>0</v>
      </c>
      <c r="AI107" s="5">
        <f t="shared" si="40"/>
        <v>0</v>
      </c>
      <c r="AJ107" s="71" t="str">
        <f t="shared" si="41"/>
        <v/>
      </c>
      <c r="AK107" s="65">
        <v>0</v>
      </c>
      <c r="AL107" s="66"/>
    </row>
    <row r="108" spans="1:38" s="5" customFormat="1" x14ac:dyDescent="0.35">
      <c r="A108"/>
      <c r="B108" s="16">
        <v>72</v>
      </c>
      <c r="C108">
        <f t="shared" si="25"/>
        <v>72</v>
      </c>
      <c r="D108" s="17" t="str">
        <f>IF(AND($C$5&lt;=B108, B108&lt;=$C$17), B108-$C$5, "")</f>
        <v/>
      </c>
      <c r="E108" s="17" t="str">
        <f t="shared" si="26"/>
        <v/>
      </c>
      <c r="F108" s="26">
        <f t="shared" si="27"/>
        <v>-71</v>
      </c>
      <c r="G108" s="18">
        <f t="shared" si="42"/>
        <v>72</v>
      </c>
      <c r="H108" s="11">
        <f t="shared" si="29"/>
        <v>0</v>
      </c>
      <c r="I108" s="10">
        <f t="shared" si="30"/>
        <v>0</v>
      </c>
      <c r="J108" s="11">
        <f>IF(B108&gt;=$C$5,($C$17-$C$5)-C108, "")</f>
        <v>-72</v>
      </c>
      <c r="K108" s="11">
        <f>IF(B108&gt;=$C$5,J108*$C$9*$C$11,"")</f>
        <v>0</v>
      </c>
      <c r="L108" s="11">
        <f t="shared" si="20"/>
        <v>0</v>
      </c>
      <c r="M108" s="11">
        <f>IF(B108&gt;=$C$5, (18-$C$16)-C108, "")</f>
        <v>-54</v>
      </c>
      <c r="N108" s="11">
        <f>IF(B108&gt;=$C$5,4*$C$15*$C$14,"")</f>
        <v>0</v>
      </c>
      <c r="O108" s="11">
        <f t="shared" si="31"/>
        <v>0</v>
      </c>
      <c r="P108" s="5">
        <f>IF(B108&gt;=$C$5,$C$13-C108,"")</f>
        <v>-71</v>
      </c>
      <c r="Q108" s="5">
        <f>IF(B108&gt;=$C$5,$C$12/$C$13*P108,"")</f>
        <v>0</v>
      </c>
      <c r="R108" s="5">
        <f t="shared" si="21"/>
        <v>0</v>
      </c>
      <c r="S108" s="43">
        <f t="shared" si="37"/>
        <v>0</v>
      </c>
      <c r="T108" s="5">
        <f>IF(AND($C$5&lt;=B108,B108&lt;= $C$17), FV($C$23/12,12*C108,$C$32,$C$20,0)*-1,0)</f>
        <v>0</v>
      </c>
      <c r="V108" s="5" t="e">
        <f t="shared" si="22"/>
        <v>#VALUE!</v>
      </c>
      <c r="W108" s="5" t="e">
        <f t="shared" si="45"/>
        <v>#VALUE!</v>
      </c>
      <c r="X108" s="5">
        <f t="shared" si="43"/>
        <v>0</v>
      </c>
      <c r="Y108" s="5" t="e">
        <f t="shared" si="47"/>
        <v>#VALUE!</v>
      </c>
      <c r="Z108" s="5" t="e">
        <f t="shared" si="33"/>
        <v>#VALUE!</v>
      </c>
      <c r="AA108" s="70" t="e">
        <f t="shared" si="39"/>
        <v>#VALUE!</v>
      </c>
      <c r="AB108" s="45">
        <v>0</v>
      </c>
      <c r="AC108" s="32">
        <f>IF(AND($C$5&lt;=B108, B108&lt;=$C$17), FV($C$22/12,12*D108,$C$21,$C$20,0)*-1,0)</f>
        <v>0</v>
      </c>
      <c r="AE108" s="5">
        <f t="shared" si="34"/>
        <v>0</v>
      </c>
      <c r="AF108" s="5">
        <f t="shared" si="46"/>
        <v>0</v>
      </c>
      <c r="AG108" s="5">
        <f t="shared" si="44"/>
        <v>0</v>
      </c>
      <c r="AH108" s="5">
        <f t="shared" si="24"/>
        <v>0</v>
      </c>
      <c r="AI108" s="5">
        <f t="shared" si="40"/>
        <v>0</v>
      </c>
      <c r="AJ108" s="71" t="str">
        <f t="shared" si="41"/>
        <v/>
      </c>
      <c r="AK108" s="65">
        <v>0</v>
      </c>
      <c r="AL108" s="66"/>
    </row>
    <row r="109" spans="1:38" s="5" customFormat="1" x14ac:dyDescent="0.35">
      <c r="A109"/>
      <c r="B109" s="16">
        <v>73</v>
      </c>
      <c r="C109">
        <f t="shared" si="25"/>
        <v>73</v>
      </c>
      <c r="D109" s="17" t="str">
        <f>IF(AND($C$5&lt;=B109, B109&lt;=$C$17), B109-$C$5, "")</f>
        <v/>
      </c>
      <c r="E109" s="17" t="str">
        <f t="shared" si="26"/>
        <v/>
      </c>
      <c r="F109" s="26">
        <f t="shared" si="27"/>
        <v>-72</v>
      </c>
      <c r="G109" s="18">
        <f t="shared" si="42"/>
        <v>73</v>
      </c>
      <c r="H109" s="11">
        <f t="shared" si="29"/>
        <v>0</v>
      </c>
      <c r="I109" s="10">
        <f t="shared" si="30"/>
        <v>0</v>
      </c>
      <c r="J109" s="11">
        <f>IF(B109&gt;=$C$5,($C$17-$C$5)-C109, "")</f>
        <v>-73</v>
      </c>
      <c r="K109" s="11">
        <f>IF(B109&gt;=$C$5,J109*$C$9*$C$11,"")</f>
        <v>0</v>
      </c>
      <c r="L109" s="11">
        <f t="shared" si="20"/>
        <v>0</v>
      </c>
      <c r="M109" s="11">
        <f>IF(B109&gt;=$C$5, (18-$C$16)-C109, "")</f>
        <v>-55</v>
      </c>
      <c r="N109" s="11">
        <f>IF(B109&gt;=$C$5,4*$C$15*$C$14,"")</f>
        <v>0</v>
      </c>
      <c r="O109" s="11">
        <f t="shared" si="31"/>
        <v>0</v>
      </c>
      <c r="P109" s="5">
        <f>IF(B109&gt;=$C$5,$C$13-C109,"")</f>
        <v>-72</v>
      </c>
      <c r="Q109" s="5">
        <f>IF(B109&gt;=$C$5,$C$12/$C$13*P109,"")</f>
        <v>0</v>
      </c>
      <c r="R109" s="5">
        <f t="shared" si="21"/>
        <v>0</v>
      </c>
      <c r="S109" s="43">
        <f t="shared" si="37"/>
        <v>0</v>
      </c>
      <c r="T109" s="5">
        <f>IF(AND($C$5&lt;=B109,B109&lt;= $C$17), FV($C$23/12,12*C109,$C$32,$C$20,0)*-1,0)</f>
        <v>0</v>
      </c>
      <c r="V109" s="5" t="e">
        <f t="shared" si="22"/>
        <v>#VALUE!</v>
      </c>
      <c r="W109" s="5" t="e">
        <f t="shared" si="45"/>
        <v>#VALUE!</v>
      </c>
      <c r="X109" s="5">
        <f t="shared" si="43"/>
        <v>0</v>
      </c>
      <c r="Y109" s="5" t="e">
        <f t="shared" si="47"/>
        <v>#VALUE!</v>
      </c>
      <c r="Z109" s="5" t="e">
        <f t="shared" si="33"/>
        <v>#VALUE!</v>
      </c>
      <c r="AA109" s="70" t="e">
        <f t="shared" si="39"/>
        <v>#VALUE!</v>
      </c>
      <c r="AB109" s="45">
        <v>0</v>
      </c>
      <c r="AC109" s="32">
        <f>IF(AND($C$5&lt;=B109, B109&lt;=$C$17), FV($C$22/12,12*D109,$C$21,$C$20,0)*-1,0)</f>
        <v>0</v>
      </c>
      <c r="AE109" s="5">
        <f t="shared" si="34"/>
        <v>0</v>
      </c>
      <c r="AF109" s="5">
        <f t="shared" si="46"/>
        <v>0</v>
      </c>
      <c r="AG109" s="5">
        <f t="shared" si="44"/>
        <v>0</v>
      </c>
      <c r="AH109" s="5">
        <f t="shared" si="24"/>
        <v>0</v>
      </c>
      <c r="AI109" s="5">
        <f t="shared" si="40"/>
        <v>0</v>
      </c>
      <c r="AJ109" s="71" t="str">
        <f t="shared" si="41"/>
        <v/>
      </c>
      <c r="AK109" s="65">
        <v>0</v>
      </c>
      <c r="AL109" s="66"/>
    </row>
    <row r="110" spans="1:38" s="5" customFormat="1" x14ac:dyDescent="0.35">
      <c r="A110"/>
      <c r="B110" s="16">
        <v>74</v>
      </c>
      <c r="C110">
        <f t="shared" si="25"/>
        <v>74</v>
      </c>
      <c r="D110" s="17" t="str">
        <f>IF(AND($C$5&lt;=B110, B110&lt;=$C$17), B110-$C$5, "")</f>
        <v/>
      </c>
      <c r="E110" s="17" t="str">
        <f t="shared" si="26"/>
        <v/>
      </c>
      <c r="F110" s="26">
        <f t="shared" si="27"/>
        <v>-73</v>
      </c>
      <c r="G110" s="18">
        <f t="shared" si="42"/>
        <v>74</v>
      </c>
      <c r="H110" s="11">
        <f t="shared" si="29"/>
        <v>0</v>
      </c>
      <c r="I110" s="10">
        <f t="shared" si="30"/>
        <v>0</v>
      </c>
      <c r="J110" s="11">
        <f>IF(B110&gt;=$C$5,($C$17-$C$5)-C110, "")</f>
        <v>-74</v>
      </c>
      <c r="K110" s="11">
        <f>IF(B110&gt;=$C$5,J110*$C$9*$C$11,"")</f>
        <v>0</v>
      </c>
      <c r="L110" s="11">
        <f t="shared" si="20"/>
        <v>0</v>
      </c>
      <c r="M110" s="11">
        <f>IF(B110&gt;=$C$5, (18-$C$16)-C110, "")</f>
        <v>-56</v>
      </c>
      <c r="N110" s="11">
        <f>IF(B110&gt;=$C$5,4*$C$15*$C$14,"")</f>
        <v>0</v>
      </c>
      <c r="O110" s="11">
        <f t="shared" si="31"/>
        <v>0</v>
      </c>
      <c r="P110" s="5">
        <f>IF(B110&gt;=$C$5,$C$13-C110,"")</f>
        <v>-73</v>
      </c>
      <c r="Q110" s="5">
        <f>IF(B110&gt;=$C$5,$C$12/$C$13*P110,"")</f>
        <v>0</v>
      </c>
      <c r="R110" s="5">
        <f t="shared" si="21"/>
        <v>0</v>
      </c>
      <c r="S110" s="43">
        <f t="shared" si="37"/>
        <v>0</v>
      </c>
      <c r="T110" s="5">
        <f>IF(AND($C$5&lt;=B110,B110&lt;= $C$17), FV($C$23/12,12*C110,$C$32,$C$20,0)*-1,0)</f>
        <v>0</v>
      </c>
      <c r="V110" s="5" t="e">
        <f t="shared" si="22"/>
        <v>#VALUE!</v>
      </c>
      <c r="W110" s="5" t="e">
        <f t="shared" si="45"/>
        <v>#VALUE!</v>
      </c>
      <c r="X110" s="5">
        <f t="shared" si="43"/>
        <v>0</v>
      </c>
      <c r="Y110" s="5" t="e">
        <f t="shared" si="47"/>
        <v>#VALUE!</v>
      </c>
      <c r="Z110" s="5" t="e">
        <f t="shared" si="33"/>
        <v>#VALUE!</v>
      </c>
      <c r="AA110" s="70" t="e">
        <f t="shared" si="39"/>
        <v>#VALUE!</v>
      </c>
      <c r="AB110" s="45">
        <v>0</v>
      </c>
      <c r="AC110" s="32">
        <f>IF(AND($C$5&lt;=B110, B110&lt;=$C$17), FV($C$22/12,12*D110,$C$21,$C$20,0)*-1,0)</f>
        <v>0</v>
      </c>
      <c r="AE110" s="5">
        <f t="shared" si="34"/>
        <v>0</v>
      </c>
      <c r="AF110" s="5">
        <f t="shared" si="46"/>
        <v>0</v>
      </c>
      <c r="AG110" s="5">
        <f t="shared" si="44"/>
        <v>0</v>
      </c>
      <c r="AH110" s="5">
        <f t="shared" si="24"/>
        <v>0</v>
      </c>
      <c r="AI110" s="5">
        <f t="shared" si="40"/>
        <v>0</v>
      </c>
      <c r="AJ110" s="71" t="str">
        <f t="shared" si="41"/>
        <v/>
      </c>
      <c r="AK110" s="65">
        <v>0</v>
      </c>
      <c r="AL110" s="66"/>
    </row>
    <row r="111" spans="1:38" s="5" customFormat="1" x14ac:dyDescent="0.35">
      <c r="A111"/>
      <c r="B111" s="16">
        <v>75</v>
      </c>
      <c r="C111">
        <f t="shared" si="25"/>
        <v>75</v>
      </c>
      <c r="D111" s="17" t="str">
        <f>IF(AND($C$5&lt;=B111, B111&lt;=$C$17), B111-$C$5, "")</f>
        <v/>
      </c>
      <c r="E111" s="17" t="str">
        <f t="shared" si="26"/>
        <v/>
      </c>
      <c r="F111" s="26">
        <f t="shared" si="27"/>
        <v>-74</v>
      </c>
      <c r="G111" s="18">
        <f t="shared" si="42"/>
        <v>75</v>
      </c>
      <c r="H111" s="11">
        <f t="shared" si="29"/>
        <v>0</v>
      </c>
      <c r="I111" s="10">
        <f t="shared" si="30"/>
        <v>0</v>
      </c>
      <c r="J111" s="11">
        <f>IF(B111&gt;=$C$5,($C$17-$C$5)-C111, "")</f>
        <v>-75</v>
      </c>
      <c r="K111" s="11">
        <f>IF(B111&gt;=$C$5,J111*$C$9*$C$11,"")</f>
        <v>0</v>
      </c>
      <c r="L111" s="11">
        <f t="shared" si="20"/>
        <v>0</v>
      </c>
      <c r="M111" s="11">
        <f>IF(B111&gt;=$C$5, (18-$C$16)-C111, "")</f>
        <v>-57</v>
      </c>
      <c r="N111" s="11">
        <f>IF(B111&gt;=$C$5,4*$C$15*$C$14,"")</f>
        <v>0</v>
      </c>
      <c r="O111" s="11">
        <f t="shared" si="31"/>
        <v>0</v>
      </c>
      <c r="P111" s="5">
        <f>IF(B111&gt;=$C$5,$C$13-C111,"")</f>
        <v>-74</v>
      </c>
      <c r="Q111" s="5">
        <f>IF(B111&gt;=$C$5,$C$12/$C$13*P111,"")</f>
        <v>0</v>
      </c>
      <c r="R111" s="5">
        <f t="shared" si="21"/>
        <v>0</v>
      </c>
      <c r="S111" s="43">
        <f t="shared" si="37"/>
        <v>0</v>
      </c>
      <c r="T111" s="5">
        <f>IF(AND($C$5&lt;=B111,B111&lt;= $C$17), FV($C$23/12,12*C111,$C$32,$C$20,0)*-1,0)</f>
        <v>0</v>
      </c>
      <c r="V111" s="5" t="e">
        <f t="shared" si="22"/>
        <v>#VALUE!</v>
      </c>
      <c r="W111" s="5" t="e">
        <f t="shared" si="45"/>
        <v>#VALUE!</v>
      </c>
      <c r="X111" s="5">
        <f t="shared" si="43"/>
        <v>0</v>
      </c>
      <c r="Y111" s="5" t="e">
        <f t="shared" si="47"/>
        <v>#VALUE!</v>
      </c>
      <c r="Z111" s="5" t="e">
        <f t="shared" si="33"/>
        <v>#VALUE!</v>
      </c>
      <c r="AA111" s="70" t="e">
        <f t="shared" si="39"/>
        <v>#VALUE!</v>
      </c>
      <c r="AB111" s="45">
        <v>0</v>
      </c>
      <c r="AC111" s="32">
        <f>IF(AND($C$5&lt;=B111, B111&lt;=$C$17), FV($C$22/12,12*D111,$C$21,$C$20,0)*-1,0)</f>
        <v>0</v>
      </c>
      <c r="AE111" s="5">
        <f t="shared" si="34"/>
        <v>0</v>
      </c>
      <c r="AF111" s="5">
        <f t="shared" si="46"/>
        <v>0</v>
      </c>
      <c r="AG111" s="5">
        <f t="shared" si="44"/>
        <v>0</v>
      </c>
      <c r="AH111" s="5">
        <f t="shared" si="24"/>
        <v>0</v>
      </c>
      <c r="AI111" s="5">
        <f t="shared" si="40"/>
        <v>0</v>
      </c>
      <c r="AJ111" s="71" t="str">
        <f t="shared" si="41"/>
        <v/>
      </c>
      <c r="AK111" s="65">
        <v>0</v>
      </c>
      <c r="AL111" s="66"/>
    </row>
    <row r="112" spans="1:38" s="5" customFormat="1" x14ac:dyDescent="0.35">
      <c r="A112"/>
      <c r="B112" s="16">
        <v>76</v>
      </c>
      <c r="C112">
        <f t="shared" si="25"/>
        <v>76</v>
      </c>
      <c r="D112" s="17" t="str">
        <f>IF(AND($C$5&lt;=B112, B112&lt;=$C$17), B112-$C$5, "")</f>
        <v/>
      </c>
      <c r="E112" s="17" t="str">
        <f t="shared" si="26"/>
        <v/>
      </c>
      <c r="F112" s="26">
        <f t="shared" si="27"/>
        <v>-75</v>
      </c>
      <c r="G112" s="18">
        <f t="shared" si="42"/>
        <v>76</v>
      </c>
      <c r="H112" s="11">
        <f t="shared" si="29"/>
        <v>0</v>
      </c>
      <c r="I112" s="10">
        <f t="shared" si="30"/>
        <v>0</v>
      </c>
      <c r="J112" s="11">
        <f>IF(B112&gt;=$C$5,($C$17-$C$5)-C112, "")</f>
        <v>-76</v>
      </c>
      <c r="K112" s="11">
        <f>IF(B112&gt;=$C$5,J112*$C$9*$C$11,"")</f>
        <v>0</v>
      </c>
      <c r="L112" s="11">
        <f t="shared" si="20"/>
        <v>0</v>
      </c>
      <c r="M112" s="11">
        <f>IF(B112&gt;=$C$5, (18-$C$16)-C112, "")</f>
        <v>-58</v>
      </c>
      <c r="N112" s="11">
        <f>IF(B112&gt;=$C$5,4*$C$15*$C$14,"")</f>
        <v>0</v>
      </c>
      <c r="O112" s="11">
        <f t="shared" si="31"/>
        <v>0</v>
      </c>
      <c r="P112" s="5">
        <f>IF(B112&gt;=$C$5,$C$13-C112,"")</f>
        <v>-75</v>
      </c>
      <c r="Q112" s="5">
        <f>IF(B112&gt;=$C$5,$C$12/$C$13*P112,"")</f>
        <v>0</v>
      </c>
      <c r="R112" s="5">
        <f t="shared" si="21"/>
        <v>0</v>
      </c>
      <c r="S112" s="43">
        <f t="shared" si="37"/>
        <v>0</v>
      </c>
      <c r="T112" s="5">
        <f>IF(AND($C$5&lt;=B112,B112&lt;= $C$17), FV($C$23/12,12*C112,$C$32,$C$20,0)*-1,0)</f>
        <v>0</v>
      </c>
      <c r="V112" s="5" t="e">
        <f t="shared" si="22"/>
        <v>#VALUE!</v>
      </c>
      <c r="W112" s="5" t="e">
        <f t="shared" si="45"/>
        <v>#VALUE!</v>
      </c>
      <c r="X112" s="5">
        <f t="shared" si="43"/>
        <v>0</v>
      </c>
      <c r="Y112" s="5" t="e">
        <f t="shared" si="47"/>
        <v>#VALUE!</v>
      </c>
      <c r="Z112" s="5" t="e">
        <f t="shared" si="33"/>
        <v>#VALUE!</v>
      </c>
      <c r="AA112" s="70" t="e">
        <f t="shared" si="39"/>
        <v>#VALUE!</v>
      </c>
      <c r="AB112" s="45">
        <v>0</v>
      </c>
      <c r="AC112" s="32">
        <f>IF(AND($C$5&lt;=B112, B112&lt;=$C$17), FV($C$22/12,12*D112,$C$21,$C$20,0)*-1,0)</f>
        <v>0</v>
      </c>
      <c r="AE112" s="5">
        <f t="shared" ref="AE112:AE136" si="48">AH111*$C$22</f>
        <v>0</v>
      </c>
      <c r="AF112" s="5">
        <f t="shared" si="46"/>
        <v>0</v>
      </c>
      <c r="AG112" s="5">
        <f t="shared" si="44"/>
        <v>0</v>
      </c>
      <c r="AH112" s="5">
        <f t="shared" si="24"/>
        <v>0</v>
      </c>
      <c r="AI112" s="5">
        <f t="shared" si="40"/>
        <v>0</v>
      </c>
      <c r="AJ112" s="71" t="str">
        <f t="shared" si="41"/>
        <v/>
      </c>
      <c r="AK112" s="65">
        <v>0</v>
      </c>
      <c r="AL112" s="66"/>
    </row>
    <row r="113" spans="1:38" s="5" customFormat="1" x14ac:dyDescent="0.35">
      <c r="A113"/>
      <c r="B113" s="16">
        <v>77</v>
      </c>
      <c r="C113">
        <f t="shared" si="25"/>
        <v>77</v>
      </c>
      <c r="D113" s="17" t="str">
        <f>IF(AND($C$5&lt;=B113, B113&lt;=$C$17), B113-$C$5, "")</f>
        <v/>
      </c>
      <c r="E113" s="17" t="str">
        <f t="shared" si="26"/>
        <v/>
      </c>
      <c r="F113" s="26">
        <f t="shared" si="27"/>
        <v>-76</v>
      </c>
      <c r="G113" s="18">
        <f t="shared" si="42"/>
        <v>77</v>
      </c>
      <c r="H113" s="11">
        <f t="shared" si="29"/>
        <v>0</v>
      </c>
      <c r="I113" s="10">
        <f t="shared" si="30"/>
        <v>0</v>
      </c>
      <c r="J113" s="11">
        <f>IF(B113&gt;=$C$5,($C$17-$C$5)-C113, "")</f>
        <v>-77</v>
      </c>
      <c r="K113" s="11">
        <f>IF(B113&gt;=$C$5,J113*$C$9*$C$11,"")</f>
        <v>0</v>
      </c>
      <c r="L113" s="11">
        <f t="shared" si="20"/>
        <v>0</v>
      </c>
      <c r="M113" s="11">
        <f>IF(B113&gt;=$C$5, (18-$C$16)-C113, "")</f>
        <v>-59</v>
      </c>
      <c r="N113" s="11">
        <f>IF(B113&gt;=$C$5,4*$C$15*$C$14,"")</f>
        <v>0</v>
      </c>
      <c r="O113" s="11">
        <f t="shared" si="31"/>
        <v>0</v>
      </c>
      <c r="P113" s="5">
        <f>IF(B113&gt;=$C$5,$C$13-C113,"")</f>
        <v>-76</v>
      </c>
      <c r="Q113" s="5">
        <f>IF(B113&gt;=$C$5,$C$12/$C$13*P113,"")</f>
        <v>0</v>
      </c>
      <c r="R113" s="5">
        <f t="shared" si="21"/>
        <v>0</v>
      </c>
      <c r="S113" s="43">
        <f t="shared" si="37"/>
        <v>0</v>
      </c>
      <c r="T113" s="5">
        <f>IF(AND($C$5&lt;=B113,B113&lt;= $C$17), FV($C$23/12,12*C113,$C$32,$C$20,0)*-1,0)</f>
        <v>0</v>
      </c>
      <c r="V113" s="5" t="e">
        <f t="shared" si="22"/>
        <v>#VALUE!</v>
      </c>
      <c r="W113" s="5" t="e">
        <f t="shared" si="45"/>
        <v>#VALUE!</v>
      </c>
      <c r="X113" s="5">
        <f t="shared" si="43"/>
        <v>0</v>
      </c>
      <c r="Y113" s="5" t="e">
        <f t="shared" si="47"/>
        <v>#VALUE!</v>
      </c>
      <c r="Z113" s="5" t="e">
        <f t="shared" si="33"/>
        <v>#VALUE!</v>
      </c>
      <c r="AA113" s="70" t="e">
        <f t="shared" si="39"/>
        <v>#VALUE!</v>
      </c>
      <c r="AB113" s="45">
        <v>0</v>
      </c>
      <c r="AC113" s="32">
        <f>IF(AND($C$5&lt;=B113, B113&lt;=$C$17), FV($C$22/12,12*D113,$C$21,$C$20,0)*-1,0)</f>
        <v>0</v>
      </c>
      <c r="AE113" s="5">
        <f t="shared" si="48"/>
        <v>0</v>
      </c>
      <c r="AF113" s="5">
        <f t="shared" si="46"/>
        <v>0</v>
      </c>
      <c r="AG113" s="5">
        <f t="shared" si="44"/>
        <v>0</v>
      </c>
      <c r="AH113" s="5">
        <f t="shared" si="24"/>
        <v>0</v>
      </c>
      <c r="AI113" s="5">
        <f t="shared" si="40"/>
        <v>0</v>
      </c>
      <c r="AJ113" s="71" t="str">
        <f t="shared" si="41"/>
        <v/>
      </c>
      <c r="AK113" s="65">
        <v>0</v>
      </c>
      <c r="AL113" s="66"/>
    </row>
    <row r="114" spans="1:38" s="5" customFormat="1" x14ac:dyDescent="0.35">
      <c r="A114"/>
      <c r="B114" s="16">
        <v>78</v>
      </c>
      <c r="C114">
        <f t="shared" si="25"/>
        <v>78</v>
      </c>
      <c r="D114" s="17" t="str">
        <f>IF(AND($C$5&lt;=B114, B114&lt;=$C$17), B114-$C$5, "")</f>
        <v/>
      </c>
      <c r="E114" s="17" t="str">
        <f t="shared" si="26"/>
        <v/>
      </c>
      <c r="F114" s="26">
        <f t="shared" si="27"/>
        <v>-77</v>
      </c>
      <c r="G114" s="18">
        <f t="shared" si="42"/>
        <v>78</v>
      </c>
      <c r="H114" s="11">
        <f t="shared" si="29"/>
        <v>0</v>
      </c>
      <c r="I114" s="10">
        <f t="shared" si="30"/>
        <v>0</v>
      </c>
      <c r="J114" s="11">
        <f>IF(B114&gt;=$C$5,($C$17-$C$5)-C114, "")</f>
        <v>-78</v>
      </c>
      <c r="K114" s="11">
        <f>IF(B114&gt;=$C$5,J114*$C$9*$C$11,"")</f>
        <v>0</v>
      </c>
      <c r="L114" s="11">
        <f t="shared" si="20"/>
        <v>0</v>
      </c>
      <c r="M114" s="11">
        <f>IF(B114&gt;=$C$5, (18-$C$16)-C114, "")</f>
        <v>-60</v>
      </c>
      <c r="N114" s="11">
        <f>IF(B114&gt;=$C$5,4*$C$15*$C$14,"")</f>
        <v>0</v>
      </c>
      <c r="O114" s="11">
        <f t="shared" si="31"/>
        <v>0</v>
      </c>
      <c r="P114" s="5">
        <f>IF(B114&gt;=$C$5,$C$13-C114,"")</f>
        <v>-77</v>
      </c>
      <c r="Q114" s="5">
        <f>IF(B114&gt;=$C$5,$C$12/$C$13*P114,"")</f>
        <v>0</v>
      </c>
      <c r="R114" s="5">
        <f t="shared" si="21"/>
        <v>0</v>
      </c>
      <c r="S114" s="43">
        <f t="shared" si="37"/>
        <v>0</v>
      </c>
      <c r="T114" s="5">
        <f>IF(AND($C$5&lt;=B114,B114&lt;= $C$17), FV($C$23/12,12*C114,$C$32,$C$20,0)*-1,0)</f>
        <v>0</v>
      </c>
      <c r="V114" s="5" t="e">
        <f t="shared" si="22"/>
        <v>#VALUE!</v>
      </c>
      <c r="W114" s="5" t="e">
        <f t="shared" si="45"/>
        <v>#VALUE!</v>
      </c>
      <c r="X114" s="5">
        <f t="shared" si="43"/>
        <v>0</v>
      </c>
      <c r="Y114" s="5" t="e">
        <f t="shared" si="47"/>
        <v>#VALUE!</v>
      </c>
      <c r="Z114" s="5" t="e">
        <f t="shared" si="33"/>
        <v>#VALUE!</v>
      </c>
      <c r="AA114" s="70" t="e">
        <f t="shared" si="39"/>
        <v>#VALUE!</v>
      </c>
      <c r="AB114" s="45">
        <v>0</v>
      </c>
      <c r="AC114" s="32">
        <f>IF(AND($C$5&lt;=B114, B114&lt;=$C$17), FV($C$22/12,12*D114,$C$21,$C$20,0)*-1,0)</f>
        <v>0</v>
      </c>
      <c r="AE114" s="5">
        <f t="shared" si="48"/>
        <v>0</v>
      </c>
      <c r="AF114" s="5">
        <f t="shared" si="46"/>
        <v>0</v>
      </c>
      <c r="AG114" s="5">
        <f t="shared" si="44"/>
        <v>0</v>
      </c>
      <c r="AH114" s="5">
        <f t="shared" si="24"/>
        <v>0</v>
      </c>
      <c r="AI114" s="5">
        <f t="shared" si="40"/>
        <v>0</v>
      </c>
      <c r="AJ114" s="71" t="str">
        <f t="shared" si="41"/>
        <v/>
      </c>
      <c r="AK114" s="65">
        <v>0</v>
      </c>
      <c r="AL114" s="66"/>
    </row>
    <row r="115" spans="1:38" s="5" customFormat="1" x14ac:dyDescent="0.35">
      <c r="A115"/>
      <c r="B115" s="16">
        <v>79</v>
      </c>
      <c r="C115">
        <f t="shared" si="25"/>
        <v>79</v>
      </c>
      <c r="D115" s="17" t="str">
        <f>IF(AND($C$5&lt;=B115, B115&lt;=$C$17), B115-$C$5, "")</f>
        <v/>
      </c>
      <c r="E115" s="17" t="str">
        <f t="shared" si="26"/>
        <v/>
      </c>
      <c r="F115" s="26">
        <f t="shared" si="27"/>
        <v>-78</v>
      </c>
      <c r="G115" s="18">
        <f t="shared" si="42"/>
        <v>79</v>
      </c>
      <c r="H115" s="11">
        <f t="shared" si="29"/>
        <v>0</v>
      </c>
      <c r="I115" s="10">
        <f t="shared" si="30"/>
        <v>0</v>
      </c>
      <c r="J115" s="11">
        <f>IF(B115&gt;=$C$5,($C$17-$C$5)-C115, "")</f>
        <v>-79</v>
      </c>
      <c r="K115" s="11">
        <f>IF(B115&gt;=$C$5,J115*$C$9*$C$11,"")</f>
        <v>0</v>
      </c>
      <c r="L115" s="11">
        <f t="shared" si="20"/>
        <v>0</v>
      </c>
      <c r="M115" s="11">
        <f>IF(B115&gt;=$C$5, (18-$C$16)-C115, "")</f>
        <v>-61</v>
      </c>
      <c r="N115" s="11">
        <f>IF(B115&gt;=$C$5,4*$C$15*$C$14,"")</f>
        <v>0</v>
      </c>
      <c r="O115" s="11">
        <f t="shared" si="31"/>
        <v>0</v>
      </c>
      <c r="P115" s="5">
        <f>IF(B115&gt;=$C$5,$C$13-C115,"")</f>
        <v>-78</v>
      </c>
      <c r="Q115" s="5">
        <f>IF(B115&gt;=$C$5,$C$12/$C$13*P115,"")</f>
        <v>0</v>
      </c>
      <c r="R115" s="5">
        <f t="shared" si="21"/>
        <v>0</v>
      </c>
      <c r="S115" s="43">
        <f t="shared" si="37"/>
        <v>0</v>
      </c>
      <c r="T115" s="5">
        <f>IF(AND($C$5&lt;=B115,B115&lt;= $C$17), FV($C$23/12,12*C115,$C$32,$C$20,0)*-1,0)</f>
        <v>0</v>
      </c>
      <c r="V115" s="5" t="e">
        <f t="shared" si="22"/>
        <v>#VALUE!</v>
      </c>
      <c r="W115" s="5" t="e">
        <f t="shared" si="45"/>
        <v>#VALUE!</v>
      </c>
      <c r="X115" s="5">
        <f t="shared" si="43"/>
        <v>0</v>
      </c>
      <c r="Y115" s="5" t="e">
        <f t="shared" si="47"/>
        <v>#VALUE!</v>
      </c>
      <c r="Z115" s="5" t="e">
        <f t="shared" si="33"/>
        <v>#VALUE!</v>
      </c>
      <c r="AA115" s="70" t="e">
        <f t="shared" si="39"/>
        <v>#VALUE!</v>
      </c>
      <c r="AB115" s="45">
        <v>0</v>
      </c>
      <c r="AC115" s="32">
        <f>IF(AND($C$5&lt;=B115, B115&lt;=$C$17), FV($C$22/12,12*D115,$C$21,$C$20,0)*-1,0)</f>
        <v>0</v>
      </c>
      <c r="AE115" s="5">
        <f t="shared" si="48"/>
        <v>0</v>
      </c>
      <c r="AF115" s="5">
        <f t="shared" si="46"/>
        <v>0</v>
      </c>
      <c r="AG115" s="5">
        <f t="shared" si="44"/>
        <v>0</v>
      </c>
      <c r="AH115" s="5">
        <f t="shared" si="24"/>
        <v>0</v>
      </c>
      <c r="AI115" s="5">
        <f t="shared" si="40"/>
        <v>0</v>
      </c>
      <c r="AJ115" s="71" t="str">
        <f t="shared" si="41"/>
        <v/>
      </c>
      <c r="AK115" s="65">
        <v>0</v>
      </c>
      <c r="AL115" s="66"/>
    </row>
    <row r="116" spans="1:38" s="5" customFormat="1" x14ac:dyDescent="0.35">
      <c r="A116"/>
      <c r="B116" s="16">
        <v>80</v>
      </c>
      <c r="C116">
        <f t="shared" si="25"/>
        <v>80</v>
      </c>
      <c r="D116" s="17" t="str">
        <f>IF(AND($C$5&lt;=B116, B116&lt;=$C$17), B116-$C$5, "")</f>
        <v/>
      </c>
      <c r="E116" s="17" t="str">
        <f t="shared" si="26"/>
        <v/>
      </c>
      <c r="F116" s="26">
        <f t="shared" si="27"/>
        <v>-79</v>
      </c>
      <c r="G116" s="18">
        <f t="shared" si="42"/>
        <v>80</v>
      </c>
      <c r="H116" s="11">
        <f t="shared" si="29"/>
        <v>0</v>
      </c>
      <c r="I116" s="10">
        <f t="shared" si="30"/>
        <v>0</v>
      </c>
      <c r="J116" s="11">
        <f>IF(B116&gt;=$C$5,($C$17-$C$5)-C116, "")</f>
        <v>-80</v>
      </c>
      <c r="K116" s="11">
        <f>IF(B116&gt;=$C$5,J116*$C$9*$C$11,"")</f>
        <v>0</v>
      </c>
      <c r="L116" s="11">
        <f t="shared" si="20"/>
        <v>0</v>
      </c>
      <c r="M116" s="11">
        <f>IF(B116&gt;=$C$5, (18-$C$16)-C116, "")</f>
        <v>-62</v>
      </c>
      <c r="N116" s="11">
        <f>IF(B116&gt;=$C$5,4*$C$15*$C$14,"")</f>
        <v>0</v>
      </c>
      <c r="O116" s="11">
        <f t="shared" si="31"/>
        <v>0</v>
      </c>
      <c r="P116" s="5">
        <f>IF(B116&gt;=$C$5,$C$13-C116,"")</f>
        <v>-79</v>
      </c>
      <c r="Q116" s="5">
        <f>IF(B116&gt;=$C$5,$C$12/$C$13*P116,"")</f>
        <v>0</v>
      </c>
      <c r="R116" s="5">
        <f t="shared" si="21"/>
        <v>0</v>
      </c>
      <c r="S116" s="43">
        <f t="shared" si="37"/>
        <v>0</v>
      </c>
      <c r="T116" s="5">
        <f>IF(AND($C$5&lt;=B116,B116&lt;= $C$17), FV($C$23/12,12*C116,$C$32,$C$20,0)*-1,0)</f>
        <v>0</v>
      </c>
      <c r="V116" s="5" t="e">
        <f t="shared" si="22"/>
        <v>#VALUE!</v>
      </c>
      <c r="W116" s="5" t="e">
        <f t="shared" si="45"/>
        <v>#VALUE!</v>
      </c>
      <c r="X116" s="5">
        <f t="shared" si="43"/>
        <v>0</v>
      </c>
      <c r="Y116" s="5" t="e">
        <f t="shared" si="47"/>
        <v>#VALUE!</v>
      </c>
      <c r="Z116" s="5" t="e">
        <f t="shared" si="33"/>
        <v>#VALUE!</v>
      </c>
      <c r="AA116" s="70" t="e">
        <f t="shared" si="39"/>
        <v>#VALUE!</v>
      </c>
      <c r="AB116" s="45">
        <v>0</v>
      </c>
      <c r="AC116" s="32">
        <f>IF(AND($C$5&lt;=B116, B116&lt;=$C$17), FV($C$22/12,12*D116,$C$21,$C$20,0)*-1,0)</f>
        <v>0</v>
      </c>
      <c r="AE116" s="5">
        <f t="shared" si="48"/>
        <v>0</v>
      </c>
      <c r="AF116" s="5">
        <f t="shared" si="46"/>
        <v>0</v>
      </c>
      <c r="AG116" s="5">
        <f t="shared" si="44"/>
        <v>0</v>
      </c>
      <c r="AH116" s="5">
        <f t="shared" si="24"/>
        <v>0</v>
      </c>
      <c r="AI116" s="5">
        <f t="shared" si="40"/>
        <v>0</v>
      </c>
      <c r="AJ116" s="71" t="str">
        <f t="shared" si="41"/>
        <v/>
      </c>
      <c r="AK116" s="65">
        <v>0</v>
      </c>
      <c r="AL116" s="66"/>
    </row>
    <row r="117" spans="1:38" s="5" customFormat="1" x14ac:dyDescent="0.35">
      <c r="A117"/>
      <c r="B117" s="16">
        <v>81</v>
      </c>
      <c r="C117">
        <f t="shared" si="25"/>
        <v>81</v>
      </c>
      <c r="D117" s="17" t="str">
        <f>IF(AND($C$5&lt;=B117, B117&lt;=$C$17), B117-$C$5, "")</f>
        <v/>
      </c>
      <c r="E117" s="17" t="str">
        <f t="shared" si="26"/>
        <v/>
      </c>
      <c r="F117" s="26">
        <f t="shared" si="27"/>
        <v>-80</v>
      </c>
      <c r="G117" s="18">
        <f t="shared" si="42"/>
        <v>81</v>
      </c>
      <c r="H117" s="11">
        <f t="shared" si="29"/>
        <v>0</v>
      </c>
      <c r="I117" s="10">
        <f t="shared" si="30"/>
        <v>0</v>
      </c>
      <c r="J117" s="11">
        <f>IF(B117&gt;=$C$5,($C$17-$C$5)-C117, "")</f>
        <v>-81</v>
      </c>
      <c r="K117" s="11">
        <f>IF(B117&gt;=$C$5,J117*$C$9*$C$11,"")</f>
        <v>0</v>
      </c>
      <c r="L117" s="11">
        <f t="shared" si="20"/>
        <v>0</v>
      </c>
      <c r="M117" s="11">
        <f>IF(B117&gt;=$C$5, (18-$C$16)-C117, "")</f>
        <v>-63</v>
      </c>
      <c r="N117" s="11">
        <f>IF(B117&gt;=$C$5,4*$C$15*$C$14,"")</f>
        <v>0</v>
      </c>
      <c r="O117" s="11">
        <f t="shared" si="31"/>
        <v>0</v>
      </c>
      <c r="P117" s="5">
        <f>IF(B117&gt;=$C$5,$C$13-C117,"")</f>
        <v>-80</v>
      </c>
      <c r="Q117" s="5">
        <f>IF(B117&gt;=$C$5,$C$12/$C$13*P117,"")</f>
        <v>0</v>
      </c>
      <c r="R117" s="5">
        <f t="shared" si="21"/>
        <v>0</v>
      </c>
      <c r="S117" s="43">
        <f t="shared" si="37"/>
        <v>0</v>
      </c>
      <c r="T117" s="5">
        <f>IF(AND($C$5&lt;=B117,B117&lt;= $C$17), FV($C$23/12,12*C117,$C$32,$C$20,0)*-1,0)</f>
        <v>0</v>
      </c>
      <c r="V117" s="5" t="e">
        <f t="shared" si="22"/>
        <v>#VALUE!</v>
      </c>
      <c r="W117" s="5" t="e">
        <f t="shared" si="45"/>
        <v>#VALUE!</v>
      </c>
      <c r="X117" s="5">
        <f t="shared" si="43"/>
        <v>0</v>
      </c>
      <c r="Y117" s="5" t="e">
        <f t="shared" si="47"/>
        <v>#VALUE!</v>
      </c>
      <c r="Z117" s="5" t="e">
        <f t="shared" si="33"/>
        <v>#VALUE!</v>
      </c>
      <c r="AA117" s="70" t="e">
        <f t="shared" si="39"/>
        <v>#VALUE!</v>
      </c>
      <c r="AB117" s="45">
        <v>0</v>
      </c>
      <c r="AC117" s="32">
        <f>IF(AND($C$5&lt;=B117, B117&lt;=$C$17), FV($C$22/12,12*D117,$C$21,$C$20,0)*-1,0)</f>
        <v>0</v>
      </c>
      <c r="AE117" s="5">
        <f t="shared" si="48"/>
        <v>0</v>
      </c>
      <c r="AF117" s="5">
        <f t="shared" si="46"/>
        <v>0</v>
      </c>
      <c r="AG117" s="5">
        <f t="shared" si="44"/>
        <v>0</v>
      </c>
      <c r="AH117" s="5">
        <f t="shared" si="24"/>
        <v>0</v>
      </c>
      <c r="AI117" s="5">
        <f t="shared" si="40"/>
        <v>0</v>
      </c>
      <c r="AJ117" s="71" t="str">
        <f t="shared" si="41"/>
        <v/>
      </c>
      <c r="AK117" s="65">
        <v>0</v>
      </c>
      <c r="AL117" s="66"/>
    </row>
    <row r="118" spans="1:38" s="5" customFormat="1" x14ac:dyDescent="0.35">
      <c r="A118"/>
      <c r="B118" s="16">
        <v>82</v>
      </c>
      <c r="C118">
        <f t="shared" si="25"/>
        <v>82</v>
      </c>
      <c r="D118" s="17" t="str">
        <f>IF(AND($C$5&lt;=B118, B118&lt;=$C$17), B118-$C$5, "")</f>
        <v/>
      </c>
      <c r="E118" s="17" t="str">
        <f t="shared" si="26"/>
        <v/>
      </c>
      <c r="F118" s="26">
        <f t="shared" si="27"/>
        <v>-81</v>
      </c>
      <c r="G118" s="18">
        <f t="shared" si="42"/>
        <v>82</v>
      </c>
      <c r="H118" s="11">
        <f t="shared" si="29"/>
        <v>0</v>
      </c>
      <c r="I118" s="10">
        <f t="shared" si="30"/>
        <v>0</v>
      </c>
      <c r="J118" s="11">
        <f>IF(B118&gt;=$C$5,($C$17-$C$5)-C118, "")</f>
        <v>-82</v>
      </c>
      <c r="K118" s="11">
        <f>IF(B118&gt;=$C$5,J118*$C$9*$C$11,"")</f>
        <v>0</v>
      </c>
      <c r="L118" s="11">
        <f t="shared" si="20"/>
        <v>0</v>
      </c>
      <c r="M118" s="11">
        <f>IF(B118&gt;=$C$5, (18-$C$16)-C118, "")</f>
        <v>-64</v>
      </c>
      <c r="N118" s="11">
        <f>IF(B118&gt;=$C$5,4*$C$15*$C$14,"")</f>
        <v>0</v>
      </c>
      <c r="O118" s="11">
        <f t="shared" si="31"/>
        <v>0</v>
      </c>
      <c r="P118" s="5">
        <f>IF(B118&gt;=$C$5,$C$13-C118,"")</f>
        <v>-81</v>
      </c>
      <c r="Q118" s="5">
        <f>IF(B118&gt;=$C$5,$C$12/$C$13*P118,"")</f>
        <v>0</v>
      </c>
      <c r="R118" s="5">
        <f t="shared" si="21"/>
        <v>0</v>
      </c>
      <c r="S118" s="43">
        <f t="shared" si="37"/>
        <v>0</v>
      </c>
      <c r="T118" s="5">
        <f>IF(AND($C$5&lt;=B118,B118&lt;= $C$17), FV($C$23/12,12*C118,$C$32,$C$20,0)*-1,0)</f>
        <v>0</v>
      </c>
      <c r="V118" s="5" t="e">
        <f t="shared" si="22"/>
        <v>#VALUE!</v>
      </c>
      <c r="W118" s="5" t="e">
        <f t="shared" si="45"/>
        <v>#VALUE!</v>
      </c>
      <c r="X118" s="5">
        <f t="shared" si="43"/>
        <v>0</v>
      </c>
      <c r="Y118" s="5" t="e">
        <f t="shared" si="47"/>
        <v>#VALUE!</v>
      </c>
      <c r="Z118" s="5" t="e">
        <f t="shared" si="33"/>
        <v>#VALUE!</v>
      </c>
      <c r="AA118" s="70" t="e">
        <f t="shared" si="39"/>
        <v>#VALUE!</v>
      </c>
      <c r="AB118" s="45">
        <v>0</v>
      </c>
      <c r="AC118" s="32">
        <f>IF(AND($C$5&lt;=B118, B118&lt;=$C$17), FV($C$22/12,12*D118,$C$21,$C$20,0)*-1,0)</f>
        <v>0</v>
      </c>
      <c r="AE118" s="5">
        <f t="shared" si="48"/>
        <v>0</v>
      </c>
      <c r="AF118" s="5">
        <f t="shared" si="46"/>
        <v>0</v>
      </c>
      <c r="AG118" s="5">
        <f t="shared" si="44"/>
        <v>0</v>
      </c>
      <c r="AH118" s="5">
        <f t="shared" si="24"/>
        <v>0</v>
      </c>
      <c r="AI118" s="5">
        <f t="shared" si="40"/>
        <v>0</v>
      </c>
      <c r="AJ118" s="71" t="str">
        <f t="shared" si="41"/>
        <v/>
      </c>
      <c r="AK118" s="65">
        <v>0</v>
      </c>
      <c r="AL118" s="66"/>
    </row>
    <row r="119" spans="1:38" s="5" customFormat="1" x14ac:dyDescent="0.35">
      <c r="A119"/>
      <c r="B119" s="16">
        <v>83</v>
      </c>
      <c r="C119">
        <f t="shared" si="25"/>
        <v>83</v>
      </c>
      <c r="D119" s="17" t="str">
        <f>IF(AND($C$5&lt;=B119, B119&lt;=$C$17), B119-$C$5, "")</f>
        <v/>
      </c>
      <c r="E119" s="17" t="str">
        <f t="shared" si="26"/>
        <v/>
      </c>
      <c r="F119" s="26">
        <f t="shared" si="27"/>
        <v>-82</v>
      </c>
      <c r="G119" s="18">
        <f t="shared" si="42"/>
        <v>83</v>
      </c>
      <c r="H119" s="11">
        <f t="shared" si="29"/>
        <v>0</v>
      </c>
      <c r="I119" s="10">
        <f t="shared" si="30"/>
        <v>0</v>
      </c>
      <c r="J119" s="11">
        <f>IF(B119&gt;=$C$5,($C$17-$C$5)-C119, "")</f>
        <v>-83</v>
      </c>
      <c r="K119" s="11">
        <f>IF(B119&gt;=$C$5,J119*$C$9*$C$11,"")</f>
        <v>0</v>
      </c>
      <c r="L119" s="11">
        <f t="shared" si="20"/>
        <v>0</v>
      </c>
      <c r="M119" s="11">
        <f>IF(B119&gt;=$C$5, (18-$C$16)-C119, "")</f>
        <v>-65</v>
      </c>
      <c r="N119" s="11">
        <f>IF(B119&gt;=$C$5,4*$C$15*$C$14,"")</f>
        <v>0</v>
      </c>
      <c r="O119" s="11">
        <f t="shared" si="31"/>
        <v>0</v>
      </c>
      <c r="P119" s="5">
        <f>IF(B119&gt;=$C$5,$C$13-C119,"")</f>
        <v>-82</v>
      </c>
      <c r="Q119" s="5">
        <f>IF(B119&gt;=$C$5,$C$12/$C$13*P119,"")</f>
        <v>0</v>
      </c>
      <c r="R119" s="5">
        <f t="shared" si="21"/>
        <v>0</v>
      </c>
      <c r="S119" s="43">
        <f t="shared" si="37"/>
        <v>0</v>
      </c>
      <c r="T119" s="5">
        <f>IF(AND($C$5&lt;=B119,B119&lt;= $C$17), FV($C$23/12,12*C119,$C$32,$C$20,0)*-1,0)</f>
        <v>0</v>
      </c>
      <c r="V119" s="5" t="e">
        <f t="shared" si="22"/>
        <v>#VALUE!</v>
      </c>
      <c r="W119" s="5" t="e">
        <f t="shared" si="45"/>
        <v>#VALUE!</v>
      </c>
      <c r="X119" s="5">
        <f t="shared" si="43"/>
        <v>0</v>
      </c>
      <c r="Y119" s="5" t="e">
        <f t="shared" si="47"/>
        <v>#VALUE!</v>
      </c>
      <c r="Z119" s="5" t="e">
        <f t="shared" si="33"/>
        <v>#VALUE!</v>
      </c>
      <c r="AA119" s="70" t="e">
        <f t="shared" si="39"/>
        <v>#VALUE!</v>
      </c>
      <c r="AB119" s="45">
        <v>0</v>
      </c>
      <c r="AC119" s="32">
        <f>IF(AND($C$5&lt;=B119, B119&lt;=$C$17), FV($C$22/12,12*D119,$C$21,$C$20,0)*-1,0)</f>
        <v>0</v>
      </c>
      <c r="AE119" s="5">
        <f t="shared" si="48"/>
        <v>0</v>
      </c>
      <c r="AF119" s="5">
        <f t="shared" si="46"/>
        <v>0</v>
      </c>
      <c r="AG119" s="5">
        <f t="shared" si="44"/>
        <v>0</v>
      </c>
      <c r="AH119" s="5">
        <f t="shared" si="24"/>
        <v>0</v>
      </c>
      <c r="AI119" s="5">
        <f t="shared" si="40"/>
        <v>0</v>
      </c>
      <c r="AJ119" s="71" t="str">
        <f t="shared" si="41"/>
        <v/>
      </c>
      <c r="AK119" s="65">
        <v>0</v>
      </c>
      <c r="AL119" s="66"/>
    </row>
    <row r="120" spans="1:38" s="5" customFormat="1" x14ac:dyDescent="0.35">
      <c r="A120"/>
      <c r="B120" s="16">
        <v>84</v>
      </c>
      <c r="C120">
        <f t="shared" si="25"/>
        <v>84</v>
      </c>
      <c r="D120" s="17" t="str">
        <f>IF(AND($C$5&lt;=B120, B120&lt;=$C$17), B120-$C$5, "")</f>
        <v/>
      </c>
      <c r="E120" s="17" t="str">
        <f t="shared" si="26"/>
        <v/>
      </c>
      <c r="F120" s="26">
        <f t="shared" si="27"/>
        <v>-83</v>
      </c>
      <c r="G120" s="18">
        <f t="shared" si="42"/>
        <v>84</v>
      </c>
      <c r="H120" s="11">
        <f t="shared" si="29"/>
        <v>0</v>
      </c>
      <c r="I120" s="10">
        <f t="shared" si="30"/>
        <v>0</v>
      </c>
      <c r="J120" s="11">
        <f>IF(B120&gt;=$C$5,($C$17-$C$5)-C120, "")</f>
        <v>-84</v>
      </c>
      <c r="K120" s="11">
        <f>IF(B120&gt;=$C$5,J120*$C$9*$C$11,"")</f>
        <v>0</v>
      </c>
      <c r="L120" s="11">
        <f t="shared" si="20"/>
        <v>0</v>
      </c>
      <c r="M120" s="11">
        <f>IF(B120&gt;=$C$5, (18-$C$16)-C120, "")</f>
        <v>-66</v>
      </c>
      <c r="N120" s="11">
        <f>IF(B120&gt;=$C$5,4*$C$15*$C$14,"")</f>
        <v>0</v>
      </c>
      <c r="O120" s="11">
        <f t="shared" si="31"/>
        <v>0</v>
      </c>
      <c r="P120" s="5">
        <f>IF(B120&gt;=$C$5,$C$13-C120,"")</f>
        <v>-83</v>
      </c>
      <c r="Q120" s="5">
        <f>IF(B120&gt;=$C$5,$C$12/$C$13*P120,"")</f>
        <v>0</v>
      </c>
      <c r="R120" s="5">
        <f t="shared" si="21"/>
        <v>0</v>
      </c>
      <c r="S120" s="43">
        <f t="shared" si="37"/>
        <v>0</v>
      </c>
      <c r="T120" s="5">
        <f>IF(AND($C$5&lt;=B120,B120&lt;= $C$17), FV($C$23/12,12*C120,$C$32,$C$20,0)*-1,0)</f>
        <v>0</v>
      </c>
      <c r="V120" s="5" t="e">
        <f t="shared" si="22"/>
        <v>#VALUE!</v>
      </c>
      <c r="W120" s="5" t="e">
        <f t="shared" si="45"/>
        <v>#VALUE!</v>
      </c>
      <c r="X120" s="5">
        <f t="shared" si="43"/>
        <v>0</v>
      </c>
      <c r="Y120" s="5" t="e">
        <f t="shared" si="47"/>
        <v>#VALUE!</v>
      </c>
      <c r="Z120" s="5" t="e">
        <f t="shared" si="33"/>
        <v>#VALUE!</v>
      </c>
      <c r="AA120" s="70" t="e">
        <f t="shared" si="39"/>
        <v>#VALUE!</v>
      </c>
      <c r="AB120" s="45">
        <v>0</v>
      </c>
      <c r="AC120" s="32">
        <f>IF(AND($C$5&lt;=B120, B120&lt;=$C$17), FV($C$22/12,12*D120,$C$21,$C$20,0)*-1,0)</f>
        <v>0</v>
      </c>
      <c r="AE120" s="5">
        <f t="shared" si="48"/>
        <v>0</v>
      </c>
      <c r="AF120" s="5">
        <f t="shared" si="46"/>
        <v>0</v>
      </c>
      <c r="AG120" s="5">
        <f t="shared" si="44"/>
        <v>0</v>
      </c>
      <c r="AH120" s="5">
        <f t="shared" si="24"/>
        <v>0</v>
      </c>
      <c r="AI120" s="5">
        <f t="shared" si="40"/>
        <v>0</v>
      </c>
      <c r="AJ120" s="71" t="str">
        <f t="shared" si="41"/>
        <v/>
      </c>
      <c r="AK120" s="65">
        <v>0</v>
      </c>
      <c r="AL120" s="66"/>
    </row>
    <row r="121" spans="1:38" s="5" customFormat="1" x14ac:dyDescent="0.35">
      <c r="A121"/>
      <c r="B121" s="16">
        <v>85</v>
      </c>
      <c r="C121">
        <f t="shared" si="25"/>
        <v>85</v>
      </c>
      <c r="D121" s="17" t="str">
        <f>IF(AND($C$5&lt;=B121, B121&lt;=$C$17), B121-$C$5, "")</f>
        <v/>
      </c>
      <c r="E121" s="17" t="str">
        <f t="shared" si="26"/>
        <v/>
      </c>
      <c r="F121" s="26">
        <f t="shared" si="27"/>
        <v>-84</v>
      </c>
      <c r="G121" s="18">
        <f t="shared" si="42"/>
        <v>85</v>
      </c>
      <c r="H121" s="11">
        <f t="shared" si="29"/>
        <v>0</v>
      </c>
      <c r="I121" s="10">
        <f t="shared" si="30"/>
        <v>0</v>
      </c>
      <c r="J121" s="11">
        <f>IF(B121&gt;=$C$5,($C$17-$C$5)-C121, "")</f>
        <v>-85</v>
      </c>
      <c r="K121" s="11">
        <f>IF(B121&gt;=$C$5,J121*$C$9*$C$11,"")</f>
        <v>0</v>
      </c>
      <c r="L121" s="11">
        <f t="shared" si="20"/>
        <v>0</v>
      </c>
      <c r="M121" s="11">
        <f>IF(B121&gt;=$C$5, (18-$C$16)-C121, "")</f>
        <v>-67</v>
      </c>
      <c r="N121" s="11">
        <f>IF(B121&gt;=$C$5,4*$C$15*$C$14,"")</f>
        <v>0</v>
      </c>
      <c r="O121" s="11">
        <f t="shared" si="31"/>
        <v>0</v>
      </c>
      <c r="P121" s="5">
        <f>IF(B121&gt;=$C$5,$C$13-C121,"")</f>
        <v>-84</v>
      </c>
      <c r="Q121" s="5">
        <f>IF(B121&gt;=$C$5,$C$12/$C$13*P121,"")</f>
        <v>0</v>
      </c>
      <c r="R121" s="5">
        <f t="shared" si="21"/>
        <v>0</v>
      </c>
      <c r="S121" s="43">
        <f t="shared" si="37"/>
        <v>0</v>
      </c>
      <c r="T121" s="5">
        <f>IF(AND($C$5&lt;=B121,B121&lt;= $C$17), FV($C$23/12,12*C121,$C$32,$C$20,0)*-1,0)</f>
        <v>0</v>
      </c>
      <c r="V121" s="5" t="e">
        <f t="shared" si="22"/>
        <v>#VALUE!</v>
      </c>
      <c r="W121" s="5" t="e">
        <f t="shared" si="45"/>
        <v>#VALUE!</v>
      </c>
      <c r="X121" s="5">
        <f t="shared" si="43"/>
        <v>0</v>
      </c>
      <c r="Y121" s="5" t="e">
        <f t="shared" si="47"/>
        <v>#VALUE!</v>
      </c>
      <c r="Z121" s="5" t="e">
        <f t="shared" si="33"/>
        <v>#VALUE!</v>
      </c>
      <c r="AA121" s="70" t="e">
        <f t="shared" si="39"/>
        <v>#VALUE!</v>
      </c>
      <c r="AB121" s="45">
        <v>0</v>
      </c>
      <c r="AC121" s="32">
        <f>IF(AND($C$5&lt;=B121, B121&lt;=$C$17), FV($C$22/12,12*D121,$C$21,$C$20,0)*-1,0)</f>
        <v>0</v>
      </c>
      <c r="AE121" s="5">
        <f t="shared" si="48"/>
        <v>0</v>
      </c>
      <c r="AF121" s="5">
        <f t="shared" si="46"/>
        <v>0</v>
      </c>
      <c r="AG121" s="5">
        <f t="shared" si="44"/>
        <v>0</v>
      </c>
      <c r="AH121" s="5">
        <f t="shared" si="24"/>
        <v>0</v>
      </c>
      <c r="AI121" s="5">
        <f t="shared" si="40"/>
        <v>0</v>
      </c>
      <c r="AJ121" s="71" t="str">
        <f t="shared" si="41"/>
        <v/>
      </c>
      <c r="AK121" s="65">
        <v>0</v>
      </c>
      <c r="AL121" s="66"/>
    </row>
    <row r="122" spans="1:38" s="5" customFormat="1" x14ac:dyDescent="0.35">
      <c r="A122"/>
      <c r="B122" s="16">
        <v>86</v>
      </c>
      <c r="C122">
        <f t="shared" si="25"/>
        <v>86</v>
      </c>
      <c r="D122" s="17" t="str">
        <f>IF(AND($C$5&lt;=B122, B122&lt;=$C$17), B122-$C$5, "")</f>
        <v/>
      </c>
      <c r="E122" s="17" t="str">
        <f t="shared" si="26"/>
        <v/>
      </c>
      <c r="F122" s="26">
        <f t="shared" si="27"/>
        <v>-85</v>
      </c>
      <c r="G122" s="18">
        <f t="shared" si="42"/>
        <v>86</v>
      </c>
      <c r="H122" s="11">
        <f t="shared" si="29"/>
        <v>0</v>
      </c>
      <c r="I122" s="10">
        <f t="shared" si="30"/>
        <v>0</v>
      </c>
      <c r="J122" s="11">
        <f>IF(B122&gt;=$C$5,($C$17-$C$5)-C122, "")</f>
        <v>-86</v>
      </c>
      <c r="K122" s="11">
        <f>IF(B122&gt;=$C$5,J122*$C$9*$C$11,"")</f>
        <v>0</v>
      </c>
      <c r="L122" s="11">
        <f t="shared" si="20"/>
        <v>0</v>
      </c>
      <c r="M122" s="11">
        <f>IF(B122&gt;=$C$5, (18-$C$16)-C122, "")</f>
        <v>-68</v>
      </c>
      <c r="N122" s="11">
        <f>IF(B122&gt;=$C$5,4*$C$15*$C$14,"")</f>
        <v>0</v>
      </c>
      <c r="O122" s="11">
        <f t="shared" si="31"/>
        <v>0</v>
      </c>
      <c r="P122" s="5">
        <f>IF(B122&gt;=$C$5,$C$13-C122,"")</f>
        <v>-85</v>
      </c>
      <c r="Q122" s="5">
        <f>IF(B122&gt;=$C$5,$C$12/$C$13*P122,"")</f>
        <v>0</v>
      </c>
      <c r="R122" s="5">
        <f t="shared" si="21"/>
        <v>0</v>
      </c>
      <c r="S122" s="43">
        <f t="shared" si="37"/>
        <v>0</v>
      </c>
      <c r="T122" s="5">
        <f>IF(AND($C$5&lt;=B122,B122&lt;= $C$17), FV($C$23/12,12*C122,$C$32,$C$20,0)*-1,0)</f>
        <v>0</v>
      </c>
      <c r="V122" s="5" t="e">
        <f t="shared" si="22"/>
        <v>#VALUE!</v>
      </c>
      <c r="W122" s="5" t="e">
        <f t="shared" si="45"/>
        <v>#VALUE!</v>
      </c>
      <c r="X122" s="5">
        <f t="shared" si="43"/>
        <v>0</v>
      </c>
      <c r="Y122" s="5" t="e">
        <f t="shared" si="47"/>
        <v>#VALUE!</v>
      </c>
      <c r="Z122" s="5" t="e">
        <f t="shared" si="33"/>
        <v>#VALUE!</v>
      </c>
      <c r="AA122" s="70" t="e">
        <f t="shared" si="39"/>
        <v>#VALUE!</v>
      </c>
      <c r="AB122" s="45">
        <v>0</v>
      </c>
      <c r="AC122" s="32">
        <f>IF(AND($C$5&lt;=B122, B122&lt;=$C$17), FV($C$22/12,12*D122,$C$21,$C$20,0)*-1,0)</f>
        <v>0</v>
      </c>
      <c r="AE122" s="5">
        <f t="shared" si="48"/>
        <v>0</v>
      </c>
      <c r="AF122" s="5">
        <f t="shared" si="46"/>
        <v>0</v>
      </c>
      <c r="AG122" s="5">
        <f t="shared" si="44"/>
        <v>0</v>
      </c>
      <c r="AH122" s="5">
        <f t="shared" si="24"/>
        <v>0</v>
      </c>
      <c r="AI122" s="5">
        <f t="shared" si="40"/>
        <v>0</v>
      </c>
      <c r="AJ122" s="71" t="str">
        <f t="shared" si="41"/>
        <v/>
      </c>
      <c r="AK122" s="65">
        <v>0</v>
      </c>
      <c r="AL122" s="66"/>
    </row>
    <row r="123" spans="1:38" s="5" customFormat="1" x14ac:dyDescent="0.35">
      <c r="A123"/>
      <c r="B123" s="16">
        <v>87</v>
      </c>
      <c r="C123">
        <f t="shared" si="25"/>
        <v>87</v>
      </c>
      <c r="D123" s="17" t="str">
        <f>IF(AND($C$5&lt;=B123, B123&lt;=$C$17), B123-$C$5, "")</f>
        <v/>
      </c>
      <c r="E123" s="17" t="str">
        <f t="shared" si="26"/>
        <v/>
      </c>
      <c r="F123" s="26">
        <f t="shared" si="27"/>
        <v>-86</v>
      </c>
      <c r="G123" s="18">
        <f t="shared" si="42"/>
        <v>87</v>
      </c>
      <c r="H123" s="11">
        <f t="shared" si="29"/>
        <v>0</v>
      </c>
      <c r="I123" s="10">
        <f t="shared" si="30"/>
        <v>0</v>
      </c>
      <c r="J123" s="11">
        <f>IF(B123&gt;=$C$5,($C$17-$C$5)-C123, "")</f>
        <v>-87</v>
      </c>
      <c r="K123" s="11">
        <f>IF(B123&gt;=$C$5,J123*$C$9*$C$11,"")</f>
        <v>0</v>
      </c>
      <c r="L123" s="11">
        <f t="shared" si="20"/>
        <v>0</v>
      </c>
      <c r="M123" s="11">
        <f>IF(B123&gt;=$C$5, (18-$C$16)-C123, "")</f>
        <v>-69</v>
      </c>
      <c r="N123" s="11">
        <f>IF(B123&gt;=$C$5,4*$C$15*$C$14,"")</f>
        <v>0</v>
      </c>
      <c r="O123" s="11">
        <f t="shared" si="31"/>
        <v>0</v>
      </c>
      <c r="P123" s="5">
        <f>IF(B123&gt;=$C$5,$C$13-C123,"")</f>
        <v>-86</v>
      </c>
      <c r="Q123" s="5">
        <f>IF(B123&gt;=$C$5,$C$12/$C$13*P123,"")</f>
        <v>0</v>
      </c>
      <c r="R123" s="5">
        <f t="shared" si="21"/>
        <v>0</v>
      </c>
      <c r="S123" s="43">
        <f t="shared" si="37"/>
        <v>0</v>
      </c>
      <c r="T123" s="5">
        <f>IF(AND($C$5&lt;=B123,B123&lt;= $C$17), FV($C$23/12,12*C123,$C$32,$C$20,0)*-1,0)</f>
        <v>0</v>
      </c>
      <c r="V123" s="5" t="e">
        <f t="shared" si="22"/>
        <v>#VALUE!</v>
      </c>
      <c r="W123" s="5" t="e">
        <f t="shared" si="45"/>
        <v>#VALUE!</v>
      </c>
      <c r="X123" s="5">
        <f t="shared" si="43"/>
        <v>0</v>
      </c>
      <c r="Y123" s="5" t="e">
        <f t="shared" si="47"/>
        <v>#VALUE!</v>
      </c>
      <c r="Z123" s="5" t="e">
        <f t="shared" si="33"/>
        <v>#VALUE!</v>
      </c>
      <c r="AA123" s="70" t="e">
        <f t="shared" si="39"/>
        <v>#VALUE!</v>
      </c>
      <c r="AB123" s="45">
        <v>0</v>
      </c>
      <c r="AC123" s="32">
        <f>IF(AND($C$5&lt;=B123, B123&lt;=$C$17), FV($C$22/12,12*D123,$C$21,$C$20,0)*-1,0)</f>
        <v>0</v>
      </c>
      <c r="AE123" s="5">
        <f t="shared" si="48"/>
        <v>0</v>
      </c>
      <c r="AF123" s="5">
        <f t="shared" si="46"/>
        <v>0</v>
      </c>
      <c r="AG123" s="5">
        <f t="shared" si="44"/>
        <v>0</v>
      </c>
      <c r="AH123" s="5">
        <f t="shared" si="24"/>
        <v>0</v>
      </c>
      <c r="AI123" s="5">
        <f t="shared" si="40"/>
        <v>0</v>
      </c>
      <c r="AJ123" s="71" t="str">
        <f t="shared" si="41"/>
        <v/>
      </c>
      <c r="AK123" s="65">
        <v>0</v>
      </c>
      <c r="AL123" s="66"/>
    </row>
    <row r="124" spans="1:38" s="5" customFormat="1" x14ac:dyDescent="0.35">
      <c r="A124"/>
      <c r="B124" s="16">
        <v>88</v>
      </c>
      <c r="C124">
        <f t="shared" si="25"/>
        <v>88</v>
      </c>
      <c r="D124" s="17" t="str">
        <f>IF(AND($C$5&lt;=B124, B124&lt;=$C$17), B124-$C$5, "")</f>
        <v/>
      </c>
      <c r="E124" s="17" t="str">
        <f t="shared" si="26"/>
        <v/>
      </c>
      <c r="F124" s="26">
        <f t="shared" si="27"/>
        <v>-87</v>
      </c>
      <c r="G124" s="18">
        <f t="shared" si="42"/>
        <v>88</v>
      </c>
      <c r="H124" s="11">
        <f t="shared" si="29"/>
        <v>0</v>
      </c>
      <c r="I124" s="10">
        <f t="shared" si="30"/>
        <v>0</v>
      </c>
      <c r="J124" s="11">
        <f>IF(B124&gt;=$C$5,($C$17-$C$5)-C124, "")</f>
        <v>-88</v>
      </c>
      <c r="K124" s="11">
        <f>IF(B124&gt;=$C$5,J124*$C$9*$C$11,"")</f>
        <v>0</v>
      </c>
      <c r="L124" s="11">
        <f t="shared" si="20"/>
        <v>0</v>
      </c>
      <c r="M124" s="11">
        <f>IF(B124&gt;=$C$5, (18-$C$16)-C124, "")</f>
        <v>-70</v>
      </c>
      <c r="N124" s="11">
        <f>IF(B124&gt;=$C$5,4*$C$15*$C$14,"")</f>
        <v>0</v>
      </c>
      <c r="O124" s="11">
        <f t="shared" si="31"/>
        <v>0</v>
      </c>
      <c r="P124" s="5">
        <f>IF(B124&gt;=$C$5,$C$13-C124,"")</f>
        <v>-87</v>
      </c>
      <c r="Q124" s="5">
        <f>IF(B124&gt;=$C$5,$C$12/$C$13*P124,"")</f>
        <v>0</v>
      </c>
      <c r="R124" s="5">
        <f t="shared" si="21"/>
        <v>0</v>
      </c>
      <c r="S124" s="43">
        <f t="shared" si="37"/>
        <v>0</v>
      </c>
      <c r="T124" s="5">
        <f>IF(AND($C$5&lt;=B124,B124&lt;= $C$17), FV($C$23/12,12*C124,$C$32,$C$20,0)*-1,0)</f>
        <v>0</v>
      </c>
      <c r="V124" s="5" t="e">
        <f t="shared" si="22"/>
        <v>#VALUE!</v>
      </c>
      <c r="W124" s="5" t="e">
        <f t="shared" si="45"/>
        <v>#VALUE!</v>
      </c>
      <c r="X124" s="5">
        <f t="shared" si="43"/>
        <v>0</v>
      </c>
      <c r="Y124" s="5" t="e">
        <f t="shared" si="47"/>
        <v>#VALUE!</v>
      </c>
      <c r="Z124" s="5" t="e">
        <f t="shared" si="33"/>
        <v>#VALUE!</v>
      </c>
      <c r="AA124" s="70" t="e">
        <f t="shared" si="39"/>
        <v>#VALUE!</v>
      </c>
      <c r="AB124" s="45">
        <v>0</v>
      </c>
      <c r="AC124" s="32">
        <f>IF(AND($C$5&lt;=B124, B124&lt;=$C$17), FV($C$22/12,12*D124,$C$21,$C$20,0)*-1,0)</f>
        <v>0</v>
      </c>
      <c r="AE124" s="5">
        <f t="shared" si="48"/>
        <v>0</v>
      </c>
      <c r="AF124" s="5">
        <f t="shared" si="46"/>
        <v>0</v>
      </c>
      <c r="AG124" s="5">
        <f t="shared" si="44"/>
        <v>0</v>
      </c>
      <c r="AH124" s="5">
        <f t="shared" si="24"/>
        <v>0</v>
      </c>
      <c r="AI124" s="5">
        <f t="shared" si="40"/>
        <v>0</v>
      </c>
      <c r="AJ124" s="71" t="str">
        <f t="shared" si="41"/>
        <v/>
      </c>
      <c r="AK124" s="65">
        <v>0</v>
      </c>
      <c r="AL124" s="66"/>
    </row>
    <row r="125" spans="1:38" s="5" customFormat="1" x14ac:dyDescent="0.35">
      <c r="A125"/>
      <c r="B125" s="16">
        <v>89</v>
      </c>
      <c r="C125">
        <f t="shared" si="25"/>
        <v>89</v>
      </c>
      <c r="D125" s="17" t="str">
        <f>IF(AND($C$5&lt;=B125, B125&lt;=$C$17), B125-$C$5, "")</f>
        <v/>
      </c>
      <c r="E125" s="17" t="str">
        <f t="shared" si="26"/>
        <v/>
      </c>
      <c r="F125" s="26">
        <f t="shared" si="27"/>
        <v>-88</v>
      </c>
      <c r="G125" s="18">
        <f t="shared" si="42"/>
        <v>89</v>
      </c>
      <c r="H125" s="11">
        <f t="shared" si="29"/>
        <v>0</v>
      </c>
      <c r="I125" s="10">
        <f t="shared" si="30"/>
        <v>0</v>
      </c>
      <c r="J125" s="11">
        <f>IF(B125&gt;=$C$5,($C$17-$C$5)-C125, "")</f>
        <v>-89</v>
      </c>
      <c r="K125" s="11">
        <f>IF(B125&gt;=$C$5,J125*$C$9*$C$11,"")</f>
        <v>0</v>
      </c>
      <c r="L125" s="11">
        <f t="shared" si="20"/>
        <v>0</v>
      </c>
      <c r="M125" s="11">
        <f>IF(B125&gt;=$C$5, (18-$C$16)-C125, "")</f>
        <v>-71</v>
      </c>
      <c r="N125" s="11">
        <f>IF(B125&gt;=$C$5,4*$C$15*$C$14,"")</f>
        <v>0</v>
      </c>
      <c r="O125" s="11">
        <f t="shared" si="31"/>
        <v>0</v>
      </c>
      <c r="P125" s="5">
        <f>IF(B125&gt;=$C$5,$C$13-C125,"")</f>
        <v>-88</v>
      </c>
      <c r="Q125" s="5">
        <f>IF(B125&gt;=$C$5,$C$12/$C$13*P125,"")</f>
        <v>0</v>
      </c>
      <c r="R125" s="5">
        <f t="shared" si="21"/>
        <v>0</v>
      </c>
      <c r="S125" s="43">
        <f t="shared" si="37"/>
        <v>0</v>
      </c>
      <c r="T125" s="5">
        <f>IF(AND($C$5&lt;=B125,B125&lt;= $C$17), FV($C$23/12,12*C125,$C$32,$C$20,0)*-1,0)</f>
        <v>0</v>
      </c>
      <c r="V125" s="5" t="e">
        <f t="shared" si="22"/>
        <v>#VALUE!</v>
      </c>
      <c r="W125" s="5" t="e">
        <f t="shared" si="45"/>
        <v>#VALUE!</v>
      </c>
      <c r="X125" s="5">
        <f t="shared" si="43"/>
        <v>0</v>
      </c>
      <c r="Y125" s="5" t="e">
        <f t="shared" si="47"/>
        <v>#VALUE!</v>
      </c>
      <c r="Z125" s="5" t="e">
        <f t="shared" si="33"/>
        <v>#VALUE!</v>
      </c>
      <c r="AA125" s="70" t="e">
        <f t="shared" si="39"/>
        <v>#VALUE!</v>
      </c>
      <c r="AB125" s="45">
        <v>0</v>
      </c>
      <c r="AC125" s="32">
        <f>IF(AND($C$5&lt;=B125, B125&lt;=$C$17), FV($C$22/12,12*D125,$C$21,$C$20,0)*-1,0)</f>
        <v>0</v>
      </c>
      <c r="AE125" s="5">
        <f t="shared" si="48"/>
        <v>0</v>
      </c>
      <c r="AF125" s="5">
        <f t="shared" si="46"/>
        <v>0</v>
      </c>
      <c r="AG125" s="5">
        <f t="shared" si="44"/>
        <v>0</v>
      </c>
      <c r="AH125" s="5">
        <f t="shared" si="24"/>
        <v>0</v>
      </c>
      <c r="AI125" s="5">
        <f t="shared" si="40"/>
        <v>0</v>
      </c>
      <c r="AJ125" s="71" t="str">
        <f t="shared" si="41"/>
        <v/>
      </c>
      <c r="AK125" s="65">
        <v>0</v>
      </c>
      <c r="AL125" s="66"/>
    </row>
    <row r="126" spans="1:38" s="5" customFormat="1" x14ac:dyDescent="0.35">
      <c r="A126"/>
      <c r="B126" s="16">
        <v>90</v>
      </c>
      <c r="C126">
        <f t="shared" si="25"/>
        <v>90</v>
      </c>
      <c r="D126" s="17" t="str">
        <f>IF(AND($C$5&lt;=B126, B126&lt;=$C$17), B126-$C$5, "")</f>
        <v/>
      </c>
      <c r="E126" s="17" t="str">
        <f t="shared" si="26"/>
        <v/>
      </c>
      <c r="F126" s="26">
        <f t="shared" si="27"/>
        <v>-89</v>
      </c>
      <c r="G126" s="18">
        <f t="shared" si="42"/>
        <v>90</v>
      </c>
      <c r="H126" s="11">
        <f t="shared" si="29"/>
        <v>0</v>
      </c>
      <c r="I126" s="10">
        <f t="shared" si="30"/>
        <v>0</v>
      </c>
      <c r="J126" s="11">
        <f>IF(B126&gt;=$C$5,($C$17-$C$5)-C126, "")</f>
        <v>-90</v>
      </c>
      <c r="K126" s="11">
        <f>IF(B126&gt;=$C$5,J126*$C$9*$C$11,"")</f>
        <v>0</v>
      </c>
      <c r="L126" s="11">
        <f t="shared" si="20"/>
        <v>0</v>
      </c>
      <c r="M126" s="11">
        <f>IF(B126&gt;=$C$5, (18-$C$16)-C126, "")</f>
        <v>-72</v>
      </c>
      <c r="N126" s="11">
        <f>IF(B126&gt;=$C$5,4*$C$15*$C$14,"")</f>
        <v>0</v>
      </c>
      <c r="O126" s="11">
        <f t="shared" si="31"/>
        <v>0</v>
      </c>
      <c r="P126" s="5">
        <f>IF(B126&gt;=$C$5,$C$13-C126,"")</f>
        <v>-89</v>
      </c>
      <c r="Q126" s="5">
        <f>IF(B126&gt;=$C$5,$C$12/$C$13*P126,"")</f>
        <v>0</v>
      </c>
      <c r="R126" s="5">
        <f t="shared" si="21"/>
        <v>0</v>
      </c>
      <c r="S126" s="43">
        <f t="shared" si="37"/>
        <v>0</v>
      </c>
      <c r="T126" s="5">
        <f>IF(AND($C$5&lt;=B126,B126&lt;= $C$17), FV($C$23/12,12*C126,$C$32,$C$20,0)*-1,0)</f>
        <v>0</v>
      </c>
      <c r="V126" s="5" t="e">
        <f t="shared" si="22"/>
        <v>#VALUE!</v>
      </c>
      <c r="W126" s="5" t="e">
        <f t="shared" si="45"/>
        <v>#VALUE!</v>
      </c>
      <c r="X126" s="5">
        <f t="shared" si="43"/>
        <v>0</v>
      </c>
      <c r="Y126" s="5" t="e">
        <f t="shared" si="47"/>
        <v>#VALUE!</v>
      </c>
      <c r="Z126" s="5" t="e">
        <f t="shared" si="33"/>
        <v>#VALUE!</v>
      </c>
      <c r="AA126" s="70" t="e">
        <f t="shared" si="39"/>
        <v>#VALUE!</v>
      </c>
      <c r="AB126" s="45">
        <v>0</v>
      </c>
      <c r="AC126" s="32">
        <f>IF(AND($C$5&lt;=B126, B126&lt;=$C$17), FV($C$22/12,12*D126,$C$21,$C$20,0)*-1,0)</f>
        <v>0</v>
      </c>
      <c r="AE126" s="5">
        <f t="shared" si="48"/>
        <v>0</v>
      </c>
      <c r="AF126" s="5">
        <f t="shared" si="46"/>
        <v>0</v>
      </c>
      <c r="AG126" s="5">
        <f t="shared" si="44"/>
        <v>0</v>
      </c>
      <c r="AH126" s="5">
        <f t="shared" si="24"/>
        <v>0</v>
      </c>
      <c r="AI126" s="5">
        <f t="shared" si="40"/>
        <v>0</v>
      </c>
      <c r="AJ126" s="71" t="str">
        <f t="shared" si="41"/>
        <v/>
      </c>
      <c r="AK126" s="65">
        <v>0</v>
      </c>
      <c r="AL126" s="66"/>
    </row>
    <row r="127" spans="1:38" s="5" customFormat="1" x14ac:dyDescent="0.35">
      <c r="A127"/>
      <c r="B127" s="16">
        <v>91</v>
      </c>
      <c r="C127">
        <f t="shared" si="25"/>
        <v>91</v>
      </c>
      <c r="D127" s="17" t="str">
        <f>IF(AND($C$5&lt;=B127, B127&lt;=$C$17), B127-$C$5, "")</f>
        <v/>
      </c>
      <c r="E127" s="17" t="str">
        <f t="shared" si="26"/>
        <v/>
      </c>
      <c r="F127" s="26">
        <f t="shared" si="27"/>
        <v>-90</v>
      </c>
      <c r="G127" s="18">
        <f t="shared" si="42"/>
        <v>91</v>
      </c>
      <c r="H127" s="11">
        <f t="shared" si="29"/>
        <v>0</v>
      </c>
      <c r="I127" s="10">
        <f t="shared" si="30"/>
        <v>0</v>
      </c>
      <c r="J127" s="11">
        <f>IF(B127&gt;=$C$5,($C$17-$C$5)-C127, "")</f>
        <v>-91</v>
      </c>
      <c r="K127" s="11">
        <f>IF(B127&gt;=$C$5,J127*$C$9*$C$11,"")</f>
        <v>0</v>
      </c>
      <c r="L127" s="11">
        <f t="shared" si="20"/>
        <v>0</v>
      </c>
      <c r="M127" s="11">
        <f>IF(B127&gt;=$C$5, (18-$C$16)-C127, "")</f>
        <v>-73</v>
      </c>
      <c r="N127" s="11">
        <f>IF(B127&gt;=$C$5,4*$C$15*$C$14,"")</f>
        <v>0</v>
      </c>
      <c r="O127" s="11">
        <f t="shared" si="31"/>
        <v>0</v>
      </c>
      <c r="P127" s="5">
        <f>IF(B127&gt;=$C$5,$C$13-C127,"")</f>
        <v>-90</v>
      </c>
      <c r="Q127" s="5">
        <f>IF(B127&gt;=$C$5,$C$12/$C$13*P127,"")</f>
        <v>0</v>
      </c>
      <c r="R127" s="5">
        <f t="shared" si="21"/>
        <v>0</v>
      </c>
      <c r="S127" s="43">
        <f t="shared" si="37"/>
        <v>0</v>
      </c>
      <c r="T127" s="5">
        <f>IF(AND($C$5&lt;=B127,B127&lt;= $C$17), FV($C$23/12,12*C127,$C$32,$C$20,0)*-1,0)</f>
        <v>0</v>
      </c>
      <c r="V127" s="5" t="e">
        <f t="shared" si="22"/>
        <v>#VALUE!</v>
      </c>
      <c r="W127" s="5" t="e">
        <f t="shared" si="45"/>
        <v>#VALUE!</v>
      </c>
      <c r="X127" s="5">
        <f t="shared" si="43"/>
        <v>0</v>
      </c>
      <c r="Y127" s="5" t="e">
        <f t="shared" si="47"/>
        <v>#VALUE!</v>
      </c>
      <c r="Z127" s="5" t="e">
        <f t="shared" si="33"/>
        <v>#VALUE!</v>
      </c>
      <c r="AA127" s="70" t="e">
        <f t="shared" si="39"/>
        <v>#VALUE!</v>
      </c>
      <c r="AB127" s="45">
        <v>0</v>
      </c>
      <c r="AC127" s="32">
        <f>IF(AND($C$5&lt;=B127, B127&lt;=$C$17), FV($C$22/12,12*D127,$C$21,$C$20,0)*-1,0)</f>
        <v>0</v>
      </c>
      <c r="AE127" s="5">
        <f t="shared" si="48"/>
        <v>0</v>
      </c>
      <c r="AF127" s="5">
        <f t="shared" si="46"/>
        <v>0</v>
      </c>
      <c r="AG127" s="5">
        <f t="shared" si="44"/>
        <v>0</v>
      </c>
      <c r="AH127" s="5">
        <f t="shared" si="24"/>
        <v>0</v>
      </c>
      <c r="AI127" s="5">
        <f t="shared" si="40"/>
        <v>0</v>
      </c>
      <c r="AJ127" s="71" t="str">
        <f t="shared" si="41"/>
        <v/>
      </c>
      <c r="AK127" s="65">
        <v>0</v>
      </c>
      <c r="AL127" s="66"/>
    </row>
    <row r="128" spans="1:38" s="5" customFormat="1" x14ac:dyDescent="0.35">
      <c r="A128"/>
      <c r="B128" s="16">
        <v>92</v>
      </c>
      <c r="C128">
        <f t="shared" si="25"/>
        <v>92</v>
      </c>
      <c r="D128" s="17" t="str">
        <f>IF(AND($C$5&lt;=B128, B128&lt;=$C$17), B128-$C$5, "")</f>
        <v/>
      </c>
      <c r="E128" s="17" t="str">
        <f t="shared" si="26"/>
        <v/>
      </c>
      <c r="F128" s="26">
        <f t="shared" si="27"/>
        <v>-91</v>
      </c>
      <c r="G128" s="18">
        <f t="shared" si="42"/>
        <v>92</v>
      </c>
      <c r="H128" s="11">
        <f t="shared" si="29"/>
        <v>0</v>
      </c>
      <c r="I128" s="10">
        <f t="shared" si="30"/>
        <v>0</v>
      </c>
      <c r="J128" s="11">
        <f>IF(B128&gt;=$C$5,($C$17-$C$5)-C128, "")</f>
        <v>-92</v>
      </c>
      <c r="K128" s="11">
        <f>IF(B128&gt;=$C$5,J128*$C$9*$C$11,"")</f>
        <v>0</v>
      </c>
      <c r="L128" s="11">
        <f t="shared" si="20"/>
        <v>0</v>
      </c>
      <c r="M128" s="11">
        <f>IF(B128&gt;=$C$5, (18-$C$16)-C128, "")</f>
        <v>-74</v>
      </c>
      <c r="N128" s="11">
        <f>IF(B128&gt;=$C$5,4*$C$15*$C$14,"")</f>
        <v>0</v>
      </c>
      <c r="O128" s="11">
        <f t="shared" si="31"/>
        <v>0</v>
      </c>
      <c r="P128" s="5">
        <f>IF(B128&gt;=$C$5,$C$13-C128,"")</f>
        <v>-91</v>
      </c>
      <c r="Q128" s="5">
        <f>IF(B128&gt;=$C$5,$C$12/$C$13*P128,"")</f>
        <v>0</v>
      </c>
      <c r="R128" s="5">
        <f t="shared" si="21"/>
        <v>0</v>
      </c>
      <c r="S128" s="43">
        <f t="shared" si="37"/>
        <v>0</v>
      </c>
      <c r="T128" s="5">
        <f>IF(AND($C$5&lt;=B128,B128&lt;= $C$17), FV($C$23/12,12*C128,$C$32,$C$20,0)*-1,0)</f>
        <v>0</v>
      </c>
      <c r="V128" s="5" t="e">
        <f t="shared" si="22"/>
        <v>#VALUE!</v>
      </c>
      <c r="W128" s="5" t="e">
        <f t="shared" si="45"/>
        <v>#VALUE!</v>
      </c>
      <c r="X128" s="5">
        <f t="shared" si="43"/>
        <v>0</v>
      </c>
      <c r="Y128" s="5" t="e">
        <f t="shared" si="47"/>
        <v>#VALUE!</v>
      </c>
      <c r="Z128" s="5" t="e">
        <f t="shared" si="33"/>
        <v>#VALUE!</v>
      </c>
      <c r="AA128" s="70" t="e">
        <f t="shared" si="39"/>
        <v>#VALUE!</v>
      </c>
      <c r="AB128" s="45">
        <v>0</v>
      </c>
      <c r="AC128" s="32">
        <f>IF(AND($C$5&lt;=B128, B128&lt;=$C$17), FV($C$22/12,12*D128,$C$21,$C$20,0)*-1,0)</f>
        <v>0</v>
      </c>
      <c r="AE128" s="5">
        <f t="shared" si="48"/>
        <v>0</v>
      </c>
      <c r="AF128" s="5">
        <f t="shared" si="46"/>
        <v>0</v>
      </c>
      <c r="AG128" s="5">
        <f t="shared" si="44"/>
        <v>0</v>
      </c>
      <c r="AH128" s="5">
        <f t="shared" si="24"/>
        <v>0</v>
      </c>
      <c r="AI128" s="5">
        <f t="shared" si="40"/>
        <v>0</v>
      </c>
      <c r="AJ128" s="71" t="str">
        <f t="shared" si="41"/>
        <v/>
      </c>
      <c r="AK128" s="65">
        <v>0</v>
      </c>
      <c r="AL128" s="66"/>
    </row>
    <row r="129" spans="1:38" s="5" customFormat="1" x14ac:dyDescent="0.35">
      <c r="A129"/>
      <c r="B129" s="16">
        <v>93</v>
      </c>
      <c r="C129">
        <f t="shared" si="25"/>
        <v>93</v>
      </c>
      <c r="D129" s="17" t="str">
        <f>IF(AND($C$5&lt;=B129, B129&lt;=$C$17), B129-$C$5, "")</f>
        <v/>
      </c>
      <c r="E129" s="17" t="str">
        <f t="shared" si="26"/>
        <v/>
      </c>
      <c r="F129" s="26">
        <f t="shared" si="27"/>
        <v>-92</v>
      </c>
      <c r="G129" s="18">
        <f t="shared" si="42"/>
        <v>93</v>
      </c>
      <c r="H129" s="11">
        <f t="shared" si="29"/>
        <v>0</v>
      </c>
      <c r="I129" s="10">
        <f t="shared" si="30"/>
        <v>0</v>
      </c>
      <c r="J129" s="11">
        <f>IF(B129&gt;=$C$5,($C$17-$C$5)-C129, "")</f>
        <v>-93</v>
      </c>
      <c r="K129" s="11">
        <f>IF(B129&gt;=$C$5,J129*$C$9*$C$11,"")</f>
        <v>0</v>
      </c>
      <c r="L129" s="11">
        <f t="shared" si="20"/>
        <v>0</v>
      </c>
      <c r="M129" s="11">
        <f>IF(B129&gt;=$C$5, (18-$C$16)-C129, "")</f>
        <v>-75</v>
      </c>
      <c r="N129" s="11">
        <f>IF(B129&gt;=$C$5,4*$C$15*$C$14,"")</f>
        <v>0</v>
      </c>
      <c r="O129" s="11">
        <f t="shared" si="31"/>
        <v>0</v>
      </c>
      <c r="P129" s="5">
        <f>IF(B129&gt;=$C$5,$C$13-C129,"")</f>
        <v>-92</v>
      </c>
      <c r="Q129" s="5">
        <f>IF(B129&gt;=$C$5,$C$12/$C$13*P129,"")</f>
        <v>0</v>
      </c>
      <c r="R129" s="5">
        <f t="shared" si="21"/>
        <v>0</v>
      </c>
      <c r="S129" s="43">
        <f t="shared" si="37"/>
        <v>0</v>
      </c>
      <c r="T129" s="5">
        <f>IF(AND($C$5&lt;=B129,B129&lt;= $C$17), FV($C$23/12,12*C129,$C$32,$C$20,0)*-1,0)</f>
        <v>0</v>
      </c>
      <c r="V129" s="5" t="e">
        <f t="shared" si="22"/>
        <v>#VALUE!</v>
      </c>
      <c r="W129" s="5" t="e">
        <f t="shared" si="45"/>
        <v>#VALUE!</v>
      </c>
      <c r="X129" s="5">
        <f t="shared" si="43"/>
        <v>0</v>
      </c>
      <c r="Y129" s="5" t="e">
        <f t="shared" si="47"/>
        <v>#VALUE!</v>
      </c>
      <c r="Z129" s="5" t="e">
        <f t="shared" si="33"/>
        <v>#VALUE!</v>
      </c>
      <c r="AA129" s="70" t="e">
        <f t="shared" si="39"/>
        <v>#VALUE!</v>
      </c>
      <c r="AB129" s="45">
        <v>0</v>
      </c>
      <c r="AC129" s="32">
        <f>IF(AND($C$5&lt;=B129, B129&lt;=$C$17), FV($C$22/12,12*D129,$C$21,$C$20,0)*-1,0)</f>
        <v>0</v>
      </c>
      <c r="AE129" s="5">
        <f t="shared" si="48"/>
        <v>0</v>
      </c>
      <c r="AF129" s="5">
        <f t="shared" si="46"/>
        <v>0</v>
      </c>
      <c r="AG129" s="5">
        <f t="shared" si="44"/>
        <v>0</v>
      </c>
      <c r="AH129" s="5">
        <f t="shared" si="24"/>
        <v>0</v>
      </c>
      <c r="AI129" s="5">
        <f t="shared" si="40"/>
        <v>0</v>
      </c>
      <c r="AJ129" s="71" t="str">
        <f t="shared" si="41"/>
        <v/>
      </c>
      <c r="AK129" s="65">
        <v>0</v>
      </c>
      <c r="AL129" s="66"/>
    </row>
    <row r="130" spans="1:38" s="5" customFormat="1" x14ac:dyDescent="0.35">
      <c r="A130"/>
      <c r="B130" s="16">
        <v>94</v>
      </c>
      <c r="C130">
        <f t="shared" si="25"/>
        <v>94</v>
      </c>
      <c r="D130" s="17" t="str">
        <f>IF(AND($C$5&lt;=B130, B130&lt;=$C$17), B130-$C$5, "")</f>
        <v/>
      </c>
      <c r="E130" s="17" t="str">
        <f t="shared" si="26"/>
        <v/>
      </c>
      <c r="F130" s="26">
        <f t="shared" si="27"/>
        <v>-93</v>
      </c>
      <c r="G130" s="18">
        <f t="shared" si="42"/>
        <v>94</v>
      </c>
      <c r="H130" s="11">
        <f t="shared" si="29"/>
        <v>0</v>
      </c>
      <c r="I130" s="10">
        <f t="shared" si="30"/>
        <v>0</v>
      </c>
      <c r="J130" s="11">
        <f>IF(B130&gt;=$C$5,($C$17-$C$5)-C130, "")</f>
        <v>-94</v>
      </c>
      <c r="K130" s="11">
        <f>IF(B130&gt;=$C$5,J130*$C$9*$C$11,"")</f>
        <v>0</v>
      </c>
      <c r="L130" s="11">
        <f t="shared" si="20"/>
        <v>0</v>
      </c>
      <c r="M130" s="11">
        <f>IF(B130&gt;=$C$5, (18-$C$16)-C130, "")</f>
        <v>-76</v>
      </c>
      <c r="N130" s="11">
        <f>IF(B130&gt;=$C$5,4*$C$15*$C$14,"")</f>
        <v>0</v>
      </c>
      <c r="O130" s="11">
        <f t="shared" si="31"/>
        <v>0</v>
      </c>
      <c r="P130" s="5">
        <f>IF(B130&gt;=$C$5,$C$13-C130,"")</f>
        <v>-93</v>
      </c>
      <c r="Q130" s="5">
        <f>IF(B130&gt;=$C$5,$C$12/$C$13*P130,"")</f>
        <v>0</v>
      </c>
      <c r="R130" s="5">
        <f t="shared" si="21"/>
        <v>0</v>
      </c>
      <c r="S130" s="43">
        <f t="shared" si="37"/>
        <v>0</v>
      </c>
      <c r="T130" s="5">
        <f>IF(AND($C$5&lt;=B130,B130&lt;= $C$17), FV($C$23/12,12*C130,$C$32,$C$20,0)*-1,0)</f>
        <v>0</v>
      </c>
      <c r="V130" s="5" t="e">
        <f t="shared" si="22"/>
        <v>#VALUE!</v>
      </c>
      <c r="W130" s="5" t="e">
        <f t="shared" si="45"/>
        <v>#VALUE!</v>
      </c>
      <c r="X130" s="5">
        <f t="shared" si="43"/>
        <v>0</v>
      </c>
      <c r="Y130" s="5" t="e">
        <f t="shared" si="47"/>
        <v>#VALUE!</v>
      </c>
      <c r="Z130" s="5" t="e">
        <f t="shared" si="33"/>
        <v>#VALUE!</v>
      </c>
      <c r="AA130" s="70" t="e">
        <f t="shared" si="39"/>
        <v>#VALUE!</v>
      </c>
      <c r="AB130" s="45">
        <v>0</v>
      </c>
      <c r="AC130" s="32">
        <f>IF(AND($C$5&lt;=B130, B130&lt;=$C$17), FV($C$22/12,12*D130,$C$21,$C$20,0)*-1,0)</f>
        <v>0</v>
      </c>
      <c r="AE130" s="5">
        <f t="shared" si="48"/>
        <v>0</v>
      </c>
      <c r="AF130" s="5">
        <f t="shared" si="46"/>
        <v>0</v>
      </c>
      <c r="AG130" s="5">
        <f t="shared" si="44"/>
        <v>0</v>
      </c>
      <c r="AH130" s="5">
        <f t="shared" si="24"/>
        <v>0</v>
      </c>
      <c r="AI130" s="5">
        <f t="shared" si="40"/>
        <v>0</v>
      </c>
      <c r="AJ130" s="71" t="str">
        <f t="shared" si="41"/>
        <v/>
      </c>
      <c r="AK130" s="65">
        <v>0</v>
      </c>
      <c r="AL130" s="66"/>
    </row>
    <row r="131" spans="1:38" s="5" customFormat="1" x14ac:dyDescent="0.35">
      <c r="A131"/>
      <c r="B131" s="16">
        <v>95</v>
      </c>
      <c r="C131">
        <f t="shared" si="25"/>
        <v>95</v>
      </c>
      <c r="D131" s="17" t="str">
        <f>IF(AND($C$5&lt;=B131, B131&lt;=$C$17), B131-$C$5, "")</f>
        <v/>
      </c>
      <c r="E131" s="17" t="str">
        <f t="shared" si="26"/>
        <v/>
      </c>
      <c r="F131" s="26">
        <f t="shared" si="27"/>
        <v>-94</v>
      </c>
      <c r="G131" s="18">
        <f t="shared" si="42"/>
        <v>95</v>
      </c>
      <c r="H131" s="11">
        <f t="shared" si="29"/>
        <v>0</v>
      </c>
      <c r="I131" s="10">
        <f t="shared" si="30"/>
        <v>0</v>
      </c>
      <c r="J131" s="11">
        <f>IF(B131&gt;=$C$5,($C$17-$C$5)-C131, "")</f>
        <v>-95</v>
      </c>
      <c r="K131" s="11">
        <f>IF(B131&gt;=$C$5,J131*$C$9*$C$11,"")</f>
        <v>0</v>
      </c>
      <c r="L131" s="11">
        <f t="shared" si="20"/>
        <v>0</v>
      </c>
      <c r="M131" s="11">
        <f>IF(B131&gt;=$C$5, (18-$C$16)-C131, "")</f>
        <v>-77</v>
      </c>
      <c r="N131" s="11">
        <f>IF(B131&gt;=$C$5,4*$C$15*$C$14,"")</f>
        <v>0</v>
      </c>
      <c r="O131" s="11">
        <f t="shared" si="31"/>
        <v>0</v>
      </c>
      <c r="P131" s="5">
        <f>IF(B131&gt;=$C$5,$C$13-C131,"")</f>
        <v>-94</v>
      </c>
      <c r="Q131" s="5">
        <f>IF(B131&gt;=$C$5,$C$12/$C$13*P131,"")</f>
        <v>0</v>
      </c>
      <c r="R131" s="5">
        <f t="shared" si="21"/>
        <v>0</v>
      </c>
      <c r="S131" s="43">
        <f t="shared" si="37"/>
        <v>0</v>
      </c>
      <c r="T131" s="5">
        <f>IF(AND($C$5&lt;=B131,B131&lt;= $C$17), FV($C$23/12,12*C131,$C$32,$C$20,0)*-1,0)</f>
        <v>0</v>
      </c>
      <c r="V131" s="5" t="e">
        <f t="shared" si="22"/>
        <v>#VALUE!</v>
      </c>
      <c r="W131" s="5" t="e">
        <f t="shared" si="45"/>
        <v>#VALUE!</v>
      </c>
      <c r="X131" s="5">
        <f t="shared" si="43"/>
        <v>0</v>
      </c>
      <c r="Y131" s="5" t="e">
        <f t="shared" si="47"/>
        <v>#VALUE!</v>
      </c>
      <c r="Z131" s="5" t="e">
        <f t="shared" si="33"/>
        <v>#VALUE!</v>
      </c>
      <c r="AA131" s="70" t="e">
        <f t="shared" si="39"/>
        <v>#VALUE!</v>
      </c>
      <c r="AB131" s="45">
        <v>0</v>
      </c>
      <c r="AC131" s="32">
        <f>IF(AND($C$5&lt;=B131, B131&lt;=$C$17), FV($C$22/12,12*D131,$C$21,$C$20,0)*-1,0)</f>
        <v>0</v>
      </c>
      <c r="AE131" s="5">
        <f t="shared" si="48"/>
        <v>0</v>
      </c>
      <c r="AF131" s="5">
        <f t="shared" si="46"/>
        <v>0</v>
      </c>
      <c r="AG131" s="5">
        <f t="shared" si="44"/>
        <v>0</v>
      </c>
      <c r="AH131" s="5">
        <f t="shared" si="24"/>
        <v>0</v>
      </c>
      <c r="AI131" s="5">
        <f t="shared" si="40"/>
        <v>0</v>
      </c>
      <c r="AJ131" s="71" t="str">
        <f t="shared" si="41"/>
        <v/>
      </c>
      <c r="AK131" s="65">
        <v>0</v>
      </c>
      <c r="AL131" s="66"/>
    </row>
    <row r="132" spans="1:38" s="5" customFormat="1" x14ac:dyDescent="0.35">
      <c r="A132"/>
      <c r="B132" s="16">
        <v>96</v>
      </c>
      <c r="C132">
        <f t="shared" si="25"/>
        <v>96</v>
      </c>
      <c r="D132" s="17" t="str">
        <f>IF(AND($C$5&lt;=B132, B132&lt;=$C$17), B132-$C$5, "")</f>
        <v/>
      </c>
      <c r="E132" s="17" t="str">
        <f t="shared" si="26"/>
        <v/>
      </c>
      <c r="F132" s="26">
        <f t="shared" si="27"/>
        <v>-95</v>
      </c>
      <c r="G132" s="18">
        <f t="shared" si="42"/>
        <v>96</v>
      </c>
      <c r="H132" s="11">
        <f t="shared" si="29"/>
        <v>0</v>
      </c>
      <c r="I132" s="10">
        <f t="shared" si="30"/>
        <v>0</v>
      </c>
      <c r="J132" s="11">
        <f>IF(B132&gt;=$C$5,($C$17-$C$5)-C132, "")</f>
        <v>-96</v>
      </c>
      <c r="K132" s="11">
        <f>IF(B132&gt;=$C$5,J132*$C$9*$C$11,"")</f>
        <v>0</v>
      </c>
      <c r="L132" s="11">
        <f t="shared" si="20"/>
        <v>0</v>
      </c>
      <c r="M132" s="11">
        <f>IF(B132&gt;=$C$5, (18-$C$16)-C132, "")</f>
        <v>-78</v>
      </c>
      <c r="N132" s="11">
        <f>IF(B132&gt;=$C$5,4*$C$15*$C$14,"")</f>
        <v>0</v>
      </c>
      <c r="O132" s="11">
        <f t="shared" si="31"/>
        <v>0</v>
      </c>
      <c r="P132" s="5">
        <f>IF(B132&gt;=$C$5,$C$13-C132,"")</f>
        <v>-95</v>
      </c>
      <c r="Q132" s="5">
        <f>IF(B132&gt;=$C$5,$C$12/$C$13*P132,"")</f>
        <v>0</v>
      </c>
      <c r="R132" s="5">
        <f t="shared" si="21"/>
        <v>0</v>
      </c>
      <c r="S132" s="43">
        <f t="shared" si="37"/>
        <v>0</v>
      </c>
      <c r="T132" s="5">
        <f>IF(AND($C$5&lt;=B132,B132&lt;= $C$17), FV($C$23/12,12*C132,$C$32,$C$20,0)*-1,0)</f>
        <v>0</v>
      </c>
      <c r="V132" s="5" t="e">
        <f t="shared" si="22"/>
        <v>#VALUE!</v>
      </c>
      <c r="W132" s="5" t="e">
        <f t="shared" si="45"/>
        <v>#VALUE!</v>
      </c>
      <c r="X132" s="5">
        <f t="shared" si="43"/>
        <v>0</v>
      </c>
      <c r="Y132" s="5" t="e">
        <f t="shared" si="47"/>
        <v>#VALUE!</v>
      </c>
      <c r="Z132" s="5" t="e">
        <f t="shared" si="33"/>
        <v>#VALUE!</v>
      </c>
      <c r="AA132" s="70" t="e">
        <f t="shared" si="39"/>
        <v>#VALUE!</v>
      </c>
      <c r="AB132" s="45">
        <v>0</v>
      </c>
      <c r="AC132" s="32">
        <f>IF(AND($C$5&lt;=B132, B132&lt;=$C$17), FV($C$22/12,12*D132,$C$21,$C$20,0)*-1,0)</f>
        <v>0</v>
      </c>
      <c r="AE132" s="5">
        <f t="shared" si="48"/>
        <v>0</v>
      </c>
      <c r="AF132" s="5">
        <f t="shared" si="46"/>
        <v>0</v>
      </c>
      <c r="AG132" s="5">
        <f t="shared" si="44"/>
        <v>0</v>
      </c>
      <c r="AH132" s="5">
        <f t="shared" si="24"/>
        <v>0</v>
      </c>
      <c r="AI132" s="5">
        <f t="shared" si="40"/>
        <v>0</v>
      </c>
      <c r="AJ132" s="71" t="str">
        <f t="shared" si="41"/>
        <v/>
      </c>
      <c r="AK132" s="65">
        <v>0</v>
      </c>
      <c r="AL132" s="66"/>
    </row>
    <row r="133" spans="1:38" s="5" customFormat="1" x14ac:dyDescent="0.35">
      <c r="A133"/>
      <c r="B133" s="16">
        <v>97</v>
      </c>
      <c r="C133">
        <f t="shared" si="25"/>
        <v>97</v>
      </c>
      <c r="D133" s="17" t="str">
        <f>IF(AND($C$5&lt;=B133, B133&lt;=$C$17), B133-$C$5, "")</f>
        <v/>
      </c>
      <c r="E133" s="17" t="str">
        <f t="shared" si="26"/>
        <v/>
      </c>
      <c r="F133" s="26">
        <f t="shared" si="27"/>
        <v>-96</v>
      </c>
      <c r="G133" s="18">
        <f t="shared" si="42"/>
        <v>97</v>
      </c>
      <c r="H133" s="11">
        <f t="shared" si="29"/>
        <v>0</v>
      </c>
      <c r="I133" s="10">
        <f t="shared" si="30"/>
        <v>0</v>
      </c>
      <c r="J133" s="11">
        <f>IF(B133&gt;=$C$5,($C$17-$C$5)-C133, "")</f>
        <v>-97</v>
      </c>
      <c r="K133" s="11">
        <f>IF(B133&gt;=$C$5,J133*$C$9*$C$11,"")</f>
        <v>0</v>
      </c>
      <c r="L133" s="11">
        <f t="shared" si="20"/>
        <v>0</v>
      </c>
      <c r="M133" s="11">
        <f>IF(B133&gt;=$C$5, (18-$C$16)-C133, "")</f>
        <v>-79</v>
      </c>
      <c r="N133" s="11">
        <f>IF(B133&gt;=$C$5,4*$C$15*$C$14,"")</f>
        <v>0</v>
      </c>
      <c r="O133" s="11">
        <f t="shared" si="31"/>
        <v>0</v>
      </c>
      <c r="P133" s="5">
        <f>IF(B133&gt;=$C$5,$C$13-C133,"")</f>
        <v>-96</v>
      </c>
      <c r="Q133" s="5">
        <f>IF(B133&gt;=$C$5,$C$12/$C$13*P133,"")</f>
        <v>0</v>
      </c>
      <c r="R133" s="5">
        <f t="shared" si="21"/>
        <v>0</v>
      </c>
      <c r="S133" s="43">
        <f t="shared" si="37"/>
        <v>0</v>
      </c>
      <c r="T133" s="5">
        <f>IF(AND($C$5&lt;=B133,B133&lt;= $C$17), FV($C$23/12,12*C133,$C$32,$C$20,0)*-1,0)</f>
        <v>0</v>
      </c>
      <c r="V133" s="5" t="e">
        <f t="shared" si="22"/>
        <v>#VALUE!</v>
      </c>
      <c r="W133" s="5" t="e">
        <f t="shared" si="45"/>
        <v>#VALUE!</v>
      </c>
      <c r="X133" s="5">
        <f t="shared" si="43"/>
        <v>0</v>
      </c>
      <c r="Y133" s="5" t="e">
        <f t="shared" si="47"/>
        <v>#VALUE!</v>
      </c>
      <c r="Z133" s="5" t="e">
        <f t="shared" si="33"/>
        <v>#VALUE!</v>
      </c>
      <c r="AA133" s="70" t="e">
        <f t="shared" si="39"/>
        <v>#VALUE!</v>
      </c>
      <c r="AB133" s="45">
        <v>0</v>
      </c>
      <c r="AC133" s="32">
        <f>IF(AND($C$5&lt;=B133, B133&lt;=$C$17), FV($C$22/12,12*D133,$C$21,$C$20,0)*-1,0)</f>
        <v>0</v>
      </c>
      <c r="AE133" s="5">
        <f t="shared" si="48"/>
        <v>0</v>
      </c>
      <c r="AF133" s="5">
        <f t="shared" si="46"/>
        <v>0</v>
      </c>
      <c r="AG133" s="5">
        <f t="shared" si="44"/>
        <v>0</v>
      </c>
      <c r="AH133" s="5">
        <f t="shared" si="24"/>
        <v>0</v>
      </c>
      <c r="AI133" s="5">
        <f t="shared" si="40"/>
        <v>0</v>
      </c>
      <c r="AJ133" s="71" t="str">
        <f t="shared" si="41"/>
        <v/>
      </c>
      <c r="AK133" s="65">
        <v>0</v>
      </c>
      <c r="AL133" s="66"/>
    </row>
    <row r="134" spans="1:38" s="5" customFormat="1" x14ac:dyDescent="0.35">
      <c r="A134"/>
      <c r="B134" s="16">
        <v>98</v>
      </c>
      <c r="C134">
        <f t="shared" si="25"/>
        <v>98</v>
      </c>
      <c r="D134" s="17" t="str">
        <f>IF(AND($C$5&lt;=B134, B134&lt;=$C$17), B134-$C$5, "")</f>
        <v/>
      </c>
      <c r="E134" s="17" t="str">
        <f t="shared" si="26"/>
        <v/>
      </c>
      <c r="F134" s="26">
        <f t="shared" si="27"/>
        <v>-97</v>
      </c>
      <c r="G134" s="18">
        <f t="shared" si="42"/>
        <v>98</v>
      </c>
      <c r="H134" s="11">
        <f t="shared" si="29"/>
        <v>0</v>
      </c>
      <c r="I134" s="10">
        <f t="shared" si="30"/>
        <v>0</v>
      </c>
      <c r="J134" s="11">
        <f>IF(B134&gt;=$C$5,($C$17-$C$5)-C134, "")</f>
        <v>-98</v>
      </c>
      <c r="K134" s="11">
        <f>IF(B134&gt;=$C$5,J134*$C$9*$C$11,"")</f>
        <v>0</v>
      </c>
      <c r="L134" s="11">
        <f t="shared" si="20"/>
        <v>0</v>
      </c>
      <c r="M134" s="11">
        <f>IF(B134&gt;=$C$5, (18-$C$16)-C134, "")</f>
        <v>-80</v>
      </c>
      <c r="N134" s="11">
        <f>IF(B134&gt;=$C$5,4*$C$15*$C$14,"")</f>
        <v>0</v>
      </c>
      <c r="O134" s="11">
        <f t="shared" si="31"/>
        <v>0</v>
      </c>
      <c r="P134" s="5">
        <f>IF(B134&gt;=$C$5,$C$13-C134,"")</f>
        <v>-97</v>
      </c>
      <c r="Q134" s="5">
        <f>IF(B134&gt;=$C$5,$C$12/$C$13*P134,"")</f>
        <v>0</v>
      </c>
      <c r="R134" s="5">
        <f t="shared" si="21"/>
        <v>0</v>
      </c>
      <c r="S134" s="43">
        <f t="shared" si="37"/>
        <v>0</v>
      </c>
      <c r="T134" s="5">
        <f>IF(AND($C$5&lt;=B134,B134&lt;= $C$17), FV($C$23/12,12*C134,$C$32,$C$20,0)*-1,0)</f>
        <v>0</v>
      </c>
      <c r="V134" s="5" t="e">
        <f t="shared" si="22"/>
        <v>#VALUE!</v>
      </c>
      <c r="W134" s="5" t="e">
        <f t="shared" si="45"/>
        <v>#VALUE!</v>
      </c>
      <c r="X134" s="5">
        <f t="shared" si="43"/>
        <v>0</v>
      </c>
      <c r="Y134" s="5" t="e">
        <f t="shared" si="47"/>
        <v>#VALUE!</v>
      </c>
      <c r="Z134" s="5" t="e">
        <f t="shared" si="33"/>
        <v>#VALUE!</v>
      </c>
      <c r="AA134" s="70" t="e">
        <f t="shared" si="39"/>
        <v>#VALUE!</v>
      </c>
      <c r="AB134" s="45">
        <v>0</v>
      </c>
      <c r="AC134" s="32">
        <f>IF(AND($C$5&lt;=B134, B134&lt;=$C$17), FV($C$22/12,12*D134,$C$21,$C$20,0)*-1,0)</f>
        <v>0</v>
      </c>
      <c r="AE134" s="5">
        <f t="shared" si="48"/>
        <v>0</v>
      </c>
      <c r="AF134" s="5">
        <f t="shared" si="46"/>
        <v>0</v>
      </c>
      <c r="AG134" s="5">
        <f t="shared" si="44"/>
        <v>0</v>
      </c>
      <c r="AH134" s="5">
        <f t="shared" si="24"/>
        <v>0</v>
      </c>
      <c r="AI134" s="5">
        <f t="shared" si="40"/>
        <v>0</v>
      </c>
      <c r="AJ134" s="71" t="str">
        <f t="shared" si="41"/>
        <v/>
      </c>
      <c r="AK134" s="65">
        <v>0</v>
      </c>
      <c r="AL134" s="66"/>
    </row>
    <row r="135" spans="1:38" s="5" customFormat="1" x14ac:dyDescent="0.35">
      <c r="A135"/>
      <c r="B135" s="16">
        <v>99</v>
      </c>
      <c r="C135">
        <f t="shared" si="25"/>
        <v>99</v>
      </c>
      <c r="D135" s="17" t="str">
        <f>IF(AND($C$5&lt;=B135, B135&lt;=$C$17), B135-$C$5, "")</f>
        <v/>
      </c>
      <c r="E135" s="17" t="str">
        <f t="shared" si="26"/>
        <v/>
      </c>
      <c r="F135" s="26">
        <f t="shared" si="27"/>
        <v>-98</v>
      </c>
      <c r="G135" s="18">
        <f t="shared" si="42"/>
        <v>99</v>
      </c>
      <c r="H135" s="11">
        <f t="shared" si="29"/>
        <v>0</v>
      </c>
      <c r="I135" s="10">
        <f t="shared" si="30"/>
        <v>0</v>
      </c>
      <c r="J135" s="11">
        <f>IF(B135&gt;=$C$5,($C$17-$C$5)-C135, "")</f>
        <v>-99</v>
      </c>
      <c r="K135" s="11">
        <f>IF(B135&gt;=$C$5,J135*$C$9*$C$11,"")</f>
        <v>0</v>
      </c>
      <c r="L135" s="11">
        <f t="shared" ref="L135:L136" si="49">IF(K135&gt;0,K135,0)</f>
        <v>0</v>
      </c>
      <c r="M135" s="11">
        <f>IF(B135&gt;=$C$5, (18-$C$16)-C135, "")</f>
        <v>-81</v>
      </c>
      <c r="N135" s="11">
        <f>IF(B135&gt;=$C$5,4*$C$15*$C$14,"")</f>
        <v>0</v>
      </c>
      <c r="O135" s="11">
        <f t="shared" si="31"/>
        <v>0</v>
      </c>
      <c r="P135" s="5">
        <f>IF(B135&gt;=$C$5,$C$13-C135,"")</f>
        <v>-98</v>
      </c>
      <c r="Q135" s="5">
        <f>IF(B135&gt;=$C$5,$C$12/$C$13*P135,"")</f>
        <v>0</v>
      </c>
      <c r="R135" s="5">
        <f t="shared" ref="R135:R136" si="50">IF(Q135&gt;=0,Q135,0)</f>
        <v>0</v>
      </c>
      <c r="S135" s="43">
        <f t="shared" si="37"/>
        <v>0</v>
      </c>
      <c r="T135" s="5">
        <f>IF(AND($C$5&lt;=B135,B135&lt;= $C$17), FV($C$23/12,12*C135,$C$32,$C$20,0)*-1,0)</f>
        <v>0</v>
      </c>
      <c r="V135" s="5" t="e">
        <f t="shared" si="22"/>
        <v>#VALUE!</v>
      </c>
      <c r="W135" s="5" t="e">
        <f t="shared" si="45"/>
        <v>#VALUE!</v>
      </c>
      <c r="X135" s="5">
        <f t="shared" si="43"/>
        <v>0</v>
      </c>
      <c r="Y135" s="5" t="e">
        <f t="shared" si="47"/>
        <v>#VALUE!</v>
      </c>
      <c r="Z135" s="5" t="e">
        <f t="shared" si="33"/>
        <v>#VALUE!</v>
      </c>
      <c r="AA135" s="70" t="e">
        <f t="shared" si="39"/>
        <v>#VALUE!</v>
      </c>
      <c r="AB135" s="45">
        <v>0</v>
      </c>
      <c r="AC135" s="32">
        <f>IF(AND($C$5&lt;=B135, B135&lt;=$C$17), FV($C$22/12,12*D135,$C$21,$C$20,0)*-1,0)</f>
        <v>0</v>
      </c>
      <c r="AE135" s="5">
        <f t="shared" si="48"/>
        <v>0</v>
      </c>
      <c r="AF135" s="5">
        <f t="shared" si="46"/>
        <v>0</v>
      </c>
      <c r="AG135" s="5">
        <f t="shared" si="44"/>
        <v>0</v>
      </c>
      <c r="AH135" s="5">
        <f t="shared" si="24"/>
        <v>0</v>
      </c>
      <c r="AI135" s="5">
        <f t="shared" si="40"/>
        <v>0</v>
      </c>
      <c r="AJ135" s="71" t="str">
        <f t="shared" si="41"/>
        <v/>
      </c>
      <c r="AK135" s="65">
        <v>0</v>
      </c>
      <c r="AL135" s="66"/>
    </row>
    <row r="136" spans="1:38" s="5" customFormat="1" ht="15" thickBot="1" x14ac:dyDescent="0.4">
      <c r="A136"/>
      <c r="B136" s="19">
        <v>100</v>
      </c>
      <c r="C136" s="20">
        <f t="shared" si="25"/>
        <v>100</v>
      </c>
      <c r="D136" s="21" t="str">
        <f>IF(AND($C$5&lt;=B136, B136&lt;=$C$17), B136-$C$5, "")</f>
        <v/>
      </c>
      <c r="E136" s="21" t="str">
        <f t="shared" si="26"/>
        <v/>
      </c>
      <c r="F136" s="27">
        <f t="shared" si="27"/>
        <v>-99</v>
      </c>
      <c r="G136" s="22">
        <f t="shared" si="42"/>
        <v>100</v>
      </c>
      <c r="H136" s="13">
        <f t="shared" si="29"/>
        <v>0</v>
      </c>
      <c r="I136" s="12">
        <f t="shared" si="30"/>
        <v>0</v>
      </c>
      <c r="J136" s="13">
        <f>IF(B136&gt;=$C$5,($C$17-$C$5)-C136, "")</f>
        <v>-100</v>
      </c>
      <c r="K136" s="13">
        <f>IF(B136&gt;=$C$5,J136*$C$9*$C$11,"")</f>
        <v>0</v>
      </c>
      <c r="L136" s="13">
        <f t="shared" si="49"/>
        <v>0</v>
      </c>
      <c r="M136" s="13">
        <f>IF(B136&gt;=$C$5, (18-$C$16)-C136, "")</f>
        <v>-82</v>
      </c>
      <c r="N136" s="13">
        <f>IF(B136&gt;=$C$5,4*$C$15*$C$14,"")</f>
        <v>0</v>
      </c>
      <c r="O136" s="13">
        <f t="shared" si="31"/>
        <v>0</v>
      </c>
      <c r="P136" s="14">
        <f>IF(B136&gt;=$C$5,$C$13-C136,"")</f>
        <v>-99</v>
      </c>
      <c r="Q136" s="14">
        <f>IF(B136&gt;=$C$5,$C$12/$C$13*P136,"")</f>
        <v>0</v>
      </c>
      <c r="R136" s="14">
        <f t="shared" si="50"/>
        <v>0</v>
      </c>
      <c r="S136" s="44">
        <f t="shared" si="37"/>
        <v>0</v>
      </c>
      <c r="T136" s="33">
        <f>IF(AND($C$5&lt;=B136,B136&lt;= $C$17), FV($C$23/12,12*C136,$C$32,$C$20,0)*-1,0)</f>
        <v>0</v>
      </c>
      <c r="U136" s="14"/>
      <c r="V136" s="14" t="e">
        <f t="shared" si="22"/>
        <v>#VALUE!</v>
      </c>
      <c r="W136" s="14" t="e">
        <f t="shared" si="45"/>
        <v>#VALUE!</v>
      </c>
      <c r="X136" s="14">
        <f t="shared" si="43"/>
        <v>0</v>
      </c>
      <c r="Y136" s="14" t="e">
        <f t="shared" ref="Y136" si="51">Y135+V136-X136</f>
        <v>#VALUE!</v>
      </c>
      <c r="Z136" s="14" t="e">
        <f t="shared" si="33"/>
        <v>#VALUE!</v>
      </c>
      <c r="AA136" s="69" t="e">
        <f t="shared" si="39"/>
        <v>#VALUE!</v>
      </c>
      <c r="AB136" s="46">
        <v>0</v>
      </c>
      <c r="AC136" s="33">
        <f>IF(AND($C$5&lt;=B136, B136&lt;=$C$17), FV($C$22/12,12*D136,$C$21,$C$20,0)*-1,0)</f>
        <v>0</v>
      </c>
      <c r="AD136" s="14"/>
      <c r="AE136" s="14">
        <f t="shared" si="48"/>
        <v>0</v>
      </c>
      <c r="AF136" s="14">
        <f t="shared" si="46"/>
        <v>0</v>
      </c>
      <c r="AG136" s="14">
        <f t="shared" si="44"/>
        <v>0</v>
      </c>
      <c r="AH136" s="14">
        <f t="shared" si="24"/>
        <v>0</v>
      </c>
      <c r="AI136" s="14">
        <f t="shared" si="40"/>
        <v>0</v>
      </c>
      <c r="AJ136" s="64" t="str">
        <f t="shared" si="41"/>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F93A5D71-DDF7-4C13-8BE0-C13F7F285570}"/>
    <hyperlink ref="A9" r:id="rId2" xr:uid="{24E7032E-FA45-492F-AB41-A2FA08DDCF2E}"/>
    <hyperlink ref="B23" r:id="rId3" xr:uid="{C9D6964F-9445-47C2-A6CD-3DFE33A314EF}"/>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6DC6B-5AF2-46A0-9A13-49B53D4BFA42}">
  <dimension ref="A1:CA136"/>
  <sheetViews>
    <sheetView zoomScaleNormal="100" workbookViewId="0">
      <pane xSplit="3" topLeftCell="D1" activePane="topRight" state="frozen"/>
      <selection activeCell="A68" sqref="A68"/>
      <selection pane="topRight" activeCell="G31" sqref="G31"/>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8.0898437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77">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t="s">
        <v>77</v>
      </c>
      <c r="H17" s="7"/>
      <c r="I17" s="7"/>
      <c r="J17" s="7"/>
      <c r="K17" s="7"/>
      <c r="L17" s="7"/>
      <c r="M17" s="7"/>
      <c r="N17" s="7"/>
      <c r="O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120">
        <v>0.09</v>
      </c>
      <c r="D23" s="79" t="s">
        <v>37</v>
      </c>
      <c r="E23" s="4"/>
    </row>
    <row r="24" spans="1:15" x14ac:dyDescent="0.35">
      <c r="A24" t="s">
        <v>38</v>
      </c>
      <c r="C24" s="157">
        <v>0.04</v>
      </c>
      <c r="D24" s="2" t="s">
        <v>39</v>
      </c>
      <c r="E24" s="4"/>
    </row>
    <row r="25" spans="1:15" ht="15" thickBot="1" x14ac:dyDescent="0.4">
      <c r="A25" t="s">
        <v>40</v>
      </c>
      <c r="C25" s="121">
        <v>0.03</v>
      </c>
      <c r="D25" t="s">
        <v>41</v>
      </c>
      <c r="E25" s="4"/>
    </row>
    <row r="26" spans="1:15" ht="15" thickBot="1" x14ac:dyDescent="0.4">
      <c r="A26" t="s">
        <v>85</v>
      </c>
      <c r="C26" s="130">
        <f>C9/2</f>
        <v>0</v>
      </c>
      <c r="D26"/>
      <c r="E26" s="4"/>
    </row>
    <row r="27" spans="1:15" x14ac:dyDescent="0.35">
      <c r="A27" t="s">
        <v>42</v>
      </c>
      <c r="C27" s="117">
        <f>FV(C22/12,(C17-C5)*12,C21,C20,1)*-1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x14ac:dyDescent="0.35">
      <c r="A31" t="s">
        <v>46</v>
      </c>
      <c r="C31" s="119" t="e">
        <f>PMT(C23/12, (C17-C5)*12, 0, -(C29-FV(C23/12,(C17-C5)*12,0,-C20,1)))</f>
        <v>#NUM!</v>
      </c>
      <c r="D31" s="6"/>
      <c r="E31" s="8"/>
    </row>
    <row r="32" spans="1:15" ht="15" thickBot="1" x14ac:dyDescent="0.4">
      <c r="A32" t="s">
        <v>74</v>
      </c>
      <c r="C32" s="42"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99" si="0">IF($C$5&lt;=B36,$B36-$C$5,"")</f>
        <v>0</v>
      </c>
      <c r="D36" s="17">
        <f>IF(AND($C$5&lt;=B36, B36&lt;=$C$17), B36-$C$5, "")</f>
        <v>0</v>
      </c>
      <c r="E36" s="17">
        <f t="shared" ref="E36:E99" si="1">IF(AND($C$17&lt;=B36, B36&lt;=$C$18), B36-$C$17, "")</f>
        <v>0</v>
      </c>
      <c r="F36" s="26">
        <f t="shared" ref="F36:F99" si="2">IF(B36&gt;=$C$5, $C$8-C36, "")</f>
        <v>1</v>
      </c>
      <c r="G36" s="18">
        <f t="shared" ref="G36:G99" si="3">IF(B36&gt;=$C$17, B36-$C$17, "")</f>
        <v>0</v>
      </c>
      <c r="H36" s="11">
        <f t="shared" ref="H36:H99"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43">
        <f>IF(B36&gt;=$C$5,I36+L36+O36+R36,"")</f>
        <v>0</v>
      </c>
      <c r="T36" s="85" t="e">
        <f>IF(AND($C$5&lt;=B36,B36&lt;= $C$17), FV($C$23/12,12*C36,$C$32,$C$20,0)*-1,0)</f>
        <v>#NUM!</v>
      </c>
      <c r="V36" s="101" t="e">
        <f>Y35*$C$24</f>
        <v>#VALUE!</v>
      </c>
      <c r="W36" s="101" t="e">
        <f t="shared" ref="W36:W100" si="9">Y35+V36</f>
        <v>#VALUE!</v>
      </c>
      <c r="X36" s="5">
        <f t="shared" ref="X36:X99" si="10">IF($B36&gt;$C$17,$C$28*((1+$C$25)^$E36),0)</f>
        <v>0</v>
      </c>
      <c r="Z36" s="5" t="e">
        <f t="shared" ref="Z36:Z99" si="11">T36+Y36</f>
        <v>#NUM!</v>
      </c>
      <c r="AA36" s="70" t="e">
        <f>IF(Z36&gt;0,Z36,"")</f>
        <v>#NUM!</v>
      </c>
      <c r="AB36" s="45">
        <v>0</v>
      </c>
      <c r="AC36" s="85">
        <f>IF(AND($C$5&lt;=B36, B36&lt;=$C$17), FV($C$22/12,12*D36,$C$21,$C$20,0)*-1,0)</f>
        <v>0</v>
      </c>
      <c r="AE36" s="101" t="e">
        <f t="shared" ref="AE36:AE99" si="12">AH35*$C$22</f>
        <v>#VALUE!</v>
      </c>
      <c r="AF36" s="101" t="e">
        <f t="shared" ref="AF36:AF99" si="13">AH35+AE36</f>
        <v>#VALUE!</v>
      </c>
      <c r="AG36" s="5">
        <f t="shared" ref="AG36:AG99" si="14">IF($B36&gt;$C$17,$C$28*((1+$C$25)^$G36),0)</f>
        <v>0</v>
      </c>
      <c r="AI36" s="5">
        <f>AC36+AH36</f>
        <v>0</v>
      </c>
      <c r="AJ36" s="71"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5">IF(B37&gt;=$C$5,I37+L37+O37+R37,"")</f>
        <v>0</v>
      </c>
      <c r="T37" s="32">
        <f>IF(AND($C$5&lt;=B37,B37&lt;= $C$17), FV($C$23/12,12*C37,$C$32,$C$20,0)*-1,0)</f>
        <v>0</v>
      </c>
      <c r="V37" s="5">
        <f>Y36*$C$24</f>
        <v>0</v>
      </c>
      <c r="W37" s="5">
        <f t="shared" si="9"/>
        <v>0</v>
      </c>
      <c r="X37" s="5" t="e">
        <f t="shared" si="10"/>
        <v>#VALUE!</v>
      </c>
      <c r="Z37" s="5">
        <f t="shared" si="11"/>
        <v>0</v>
      </c>
      <c r="AA37" s="70" t="str">
        <f t="shared" ref="AA37:AA100" si="16">IF(Z37&gt;0,Z37,"")</f>
        <v/>
      </c>
      <c r="AB37" s="45">
        <v>0</v>
      </c>
      <c r="AC37" s="32">
        <f>IF(AND($C$5&lt;=B37, B37&lt;=$C$17), FV($C$22/12,12*D37,$C$21,$C$20,0)*-1,0)</f>
        <v>0</v>
      </c>
      <c r="AE37" s="5">
        <f t="shared" si="12"/>
        <v>0</v>
      </c>
      <c r="AF37" s="5">
        <f t="shared" si="13"/>
        <v>0</v>
      </c>
      <c r="AG37" s="5">
        <f t="shared" si="14"/>
        <v>0</v>
      </c>
      <c r="AI37" s="5">
        <f t="shared" ref="AI37:AI100" si="17">AC37+AH37</f>
        <v>0</v>
      </c>
      <c r="AJ37" s="71" t="str">
        <f t="shared" ref="AJ37:AJ100" si="18">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5"/>
        <v>0</v>
      </c>
      <c r="T38" s="32">
        <f>IF(AND($C$5&lt;=B38,B38&lt;= $C$17), FV($C$23/12,12*C38,$C$32,$C$20,0)*-1,0)</f>
        <v>0</v>
      </c>
      <c r="V38" s="5">
        <f t="shared" ref="V38:V101" si="19">Y37*$C$24</f>
        <v>0</v>
      </c>
      <c r="W38" s="5">
        <f t="shared" si="9"/>
        <v>0</v>
      </c>
      <c r="X38" s="5" t="e">
        <f t="shared" si="10"/>
        <v>#VALUE!</v>
      </c>
      <c r="Z38" s="5">
        <f t="shared" si="11"/>
        <v>0</v>
      </c>
      <c r="AA38" s="70" t="str">
        <f t="shared" si="16"/>
        <v/>
      </c>
      <c r="AB38" s="45">
        <v>0</v>
      </c>
      <c r="AC38" s="32">
        <f>IF(AND($C$5&lt;=B38, B38&lt;=$C$17), FV($C$22/12,12*D38,$C$21,$C$20,0)*-1,0)</f>
        <v>0</v>
      </c>
      <c r="AE38" s="5">
        <f t="shared" si="12"/>
        <v>0</v>
      </c>
      <c r="AF38" s="5">
        <f t="shared" si="13"/>
        <v>0</v>
      </c>
      <c r="AG38" s="5">
        <f t="shared" si="14"/>
        <v>0</v>
      </c>
      <c r="AI38" s="5">
        <f t="shared" si="17"/>
        <v>0</v>
      </c>
      <c r="AJ38" s="71" t="str">
        <f t="shared" si="18"/>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5"/>
        <v>0</v>
      </c>
      <c r="T39" s="32">
        <f>IF(AND($C$5&lt;=B39,B39&lt;= $C$17), FV($C$23/12,12*C39,$C$32,$C$20,0)*-1,0)</f>
        <v>0</v>
      </c>
      <c r="V39" s="5">
        <f t="shared" si="19"/>
        <v>0</v>
      </c>
      <c r="W39" s="5">
        <f t="shared" si="9"/>
        <v>0</v>
      </c>
      <c r="X39" s="5" t="e">
        <f t="shared" si="10"/>
        <v>#VALUE!</v>
      </c>
      <c r="Z39" s="5">
        <f t="shared" si="11"/>
        <v>0</v>
      </c>
      <c r="AA39" s="70" t="str">
        <f t="shared" si="16"/>
        <v/>
      </c>
      <c r="AB39" s="45">
        <v>0</v>
      </c>
      <c r="AC39" s="32">
        <f>IF(AND($C$5&lt;=B39, B39&lt;=$C$17), FV($C$22/12,12*D39,$C$21,$C$20,0)*-1,0)</f>
        <v>0</v>
      </c>
      <c r="AE39" s="5">
        <f t="shared" si="12"/>
        <v>0</v>
      </c>
      <c r="AF39" s="5">
        <f t="shared" si="13"/>
        <v>0</v>
      </c>
      <c r="AG39" s="5">
        <f t="shared" si="14"/>
        <v>0</v>
      </c>
      <c r="AI39" s="5">
        <f t="shared" si="17"/>
        <v>0</v>
      </c>
      <c r="AJ39" s="71" t="str">
        <f t="shared" si="18"/>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5"/>
        <v>0</v>
      </c>
      <c r="T40" s="32">
        <f>IF(AND($C$5&lt;=B40,B40&lt;= $C$17), FV($C$23/12,12*C40,$C$32,$C$20,0)*-1,0)</f>
        <v>0</v>
      </c>
      <c r="V40" s="5">
        <f t="shared" si="19"/>
        <v>0</v>
      </c>
      <c r="W40" s="5">
        <f t="shared" si="9"/>
        <v>0</v>
      </c>
      <c r="X40" s="5" t="e">
        <f t="shared" si="10"/>
        <v>#VALUE!</v>
      </c>
      <c r="Z40" s="5">
        <f t="shared" si="11"/>
        <v>0</v>
      </c>
      <c r="AA40" s="70" t="str">
        <f t="shared" si="16"/>
        <v/>
      </c>
      <c r="AB40" s="45">
        <v>0</v>
      </c>
      <c r="AC40" s="32">
        <f>IF(AND($C$5&lt;=B40, B40&lt;=$C$17), FV($C$22/12,12*D40,$C$21,$C$20,0)*-1,0)</f>
        <v>0</v>
      </c>
      <c r="AE40" s="5">
        <f t="shared" si="12"/>
        <v>0</v>
      </c>
      <c r="AF40" s="5">
        <f t="shared" si="13"/>
        <v>0</v>
      </c>
      <c r="AG40" s="5">
        <f t="shared" si="14"/>
        <v>0</v>
      </c>
      <c r="AI40" s="5">
        <f t="shared" si="17"/>
        <v>0</v>
      </c>
      <c r="AJ40" s="71" t="str">
        <f t="shared" si="18"/>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5"/>
        <v>0</v>
      </c>
      <c r="T41" s="32">
        <f>IF(AND($C$5&lt;=B41,B41&lt;= $C$17), FV($C$23/12,12*C41,$C$32,$C$20,0)*-1,0)</f>
        <v>0</v>
      </c>
      <c r="V41" s="5">
        <f t="shared" si="19"/>
        <v>0</v>
      </c>
      <c r="W41" s="5">
        <f t="shared" si="9"/>
        <v>0</v>
      </c>
      <c r="X41" s="5" t="e">
        <f t="shared" si="10"/>
        <v>#VALUE!</v>
      </c>
      <c r="Z41" s="5">
        <f t="shared" si="11"/>
        <v>0</v>
      </c>
      <c r="AA41" s="70" t="str">
        <f t="shared" si="16"/>
        <v/>
      </c>
      <c r="AB41" s="45">
        <v>0</v>
      </c>
      <c r="AC41" s="32">
        <f>IF(AND($C$5&lt;=B41, B41&lt;=$C$17), FV($C$22/12,12*D41,$C$21,$C$20,0)*-1,0)</f>
        <v>0</v>
      </c>
      <c r="AE41" s="5">
        <f t="shared" si="12"/>
        <v>0</v>
      </c>
      <c r="AF41" s="5">
        <f t="shared" si="13"/>
        <v>0</v>
      </c>
      <c r="AG41" s="5">
        <f t="shared" si="14"/>
        <v>0</v>
      </c>
      <c r="AI41" s="5">
        <f t="shared" si="17"/>
        <v>0</v>
      </c>
      <c r="AJ41" s="71" t="str">
        <f t="shared" si="18"/>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5"/>
        <v>0</v>
      </c>
      <c r="T42" s="32">
        <f>IF(AND($C$5&lt;=B42,B42&lt;= $C$17), FV($C$23/12,12*C42,$C$32,$C$20,0)*-1,0)</f>
        <v>0</v>
      </c>
      <c r="V42" s="5">
        <f t="shared" si="19"/>
        <v>0</v>
      </c>
      <c r="W42" s="5">
        <f t="shared" si="9"/>
        <v>0</v>
      </c>
      <c r="X42" s="5" t="e">
        <f t="shared" si="10"/>
        <v>#VALUE!</v>
      </c>
      <c r="Z42" s="5">
        <f t="shared" si="11"/>
        <v>0</v>
      </c>
      <c r="AA42" s="70" t="str">
        <f t="shared" si="16"/>
        <v/>
      </c>
      <c r="AB42" s="45">
        <v>0</v>
      </c>
      <c r="AC42" s="32">
        <f>IF(AND($C$5&lt;=B42, B42&lt;=$C$17), FV($C$22/12,12*D42,$C$21,$C$20,0)*-1,0)</f>
        <v>0</v>
      </c>
      <c r="AE42" s="5">
        <f t="shared" si="12"/>
        <v>0</v>
      </c>
      <c r="AF42" s="5">
        <f t="shared" si="13"/>
        <v>0</v>
      </c>
      <c r="AG42" s="5">
        <f t="shared" si="14"/>
        <v>0</v>
      </c>
      <c r="AI42" s="5">
        <f t="shared" si="17"/>
        <v>0</v>
      </c>
      <c r="AJ42" s="71" t="str">
        <f t="shared" si="18"/>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5"/>
        <v>0</v>
      </c>
      <c r="T43" s="32">
        <f>IF(AND($C$5&lt;=B43,B43&lt;= $C$17), FV($C$23/12,12*C43,$C$32,$C$20,0)*-1,0)</f>
        <v>0</v>
      </c>
      <c r="V43" s="5">
        <f t="shared" si="19"/>
        <v>0</v>
      </c>
      <c r="W43" s="5">
        <f t="shared" si="9"/>
        <v>0</v>
      </c>
      <c r="X43" s="5" t="e">
        <f t="shared" si="10"/>
        <v>#VALUE!</v>
      </c>
      <c r="Z43" s="5">
        <f t="shared" si="11"/>
        <v>0</v>
      </c>
      <c r="AA43" s="70" t="str">
        <f t="shared" si="16"/>
        <v/>
      </c>
      <c r="AB43" s="45">
        <v>0</v>
      </c>
      <c r="AC43" s="32">
        <f>IF(AND($C$5&lt;=B43, B43&lt;=$C$17), FV($C$22/12,12*D43,$C$21,$C$20,0)*-1,0)</f>
        <v>0</v>
      </c>
      <c r="AE43" s="5">
        <f t="shared" si="12"/>
        <v>0</v>
      </c>
      <c r="AF43" s="5">
        <f t="shared" si="13"/>
        <v>0</v>
      </c>
      <c r="AG43" s="5">
        <f t="shared" si="14"/>
        <v>0</v>
      </c>
      <c r="AI43" s="5">
        <f t="shared" si="17"/>
        <v>0</v>
      </c>
      <c r="AJ43" s="71" t="str">
        <f t="shared" si="18"/>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5"/>
        <v>0</v>
      </c>
      <c r="T44" s="32">
        <f>IF(AND($C$5&lt;=B44,B44&lt;= $C$17), FV($C$23/12,12*C44,$C$32,$C$20,0)*-1,0)</f>
        <v>0</v>
      </c>
      <c r="V44" s="5">
        <f t="shared" si="19"/>
        <v>0</v>
      </c>
      <c r="W44" s="5">
        <f t="shared" si="9"/>
        <v>0</v>
      </c>
      <c r="X44" s="5" t="e">
        <f t="shared" si="10"/>
        <v>#VALUE!</v>
      </c>
      <c r="Z44" s="5">
        <f t="shared" si="11"/>
        <v>0</v>
      </c>
      <c r="AA44" s="70" t="str">
        <f t="shared" si="16"/>
        <v/>
      </c>
      <c r="AB44" s="45">
        <v>0</v>
      </c>
      <c r="AC44" s="32">
        <f>IF(AND($C$5&lt;=B44, B44&lt;=$C$17), FV($C$22/12,12*D44,$C$21,$C$20,0)*-1,0)</f>
        <v>0</v>
      </c>
      <c r="AE44" s="5">
        <f t="shared" si="12"/>
        <v>0</v>
      </c>
      <c r="AF44" s="5">
        <f t="shared" si="13"/>
        <v>0</v>
      </c>
      <c r="AG44" s="5">
        <f t="shared" si="14"/>
        <v>0</v>
      </c>
      <c r="AI44" s="5">
        <f t="shared" si="17"/>
        <v>0</v>
      </c>
      <c r="AJ44" s="71" t="str">
        <f t="shared" si="18"/>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5"/>
        <v>0</v>
      </c>
      <c r="T45" s="32">
        <f>IF(AND($C$5&lt;=B45,B45&lt;= $C$17), FV($C$23/12,12*C45,$C$32,$C$20,0)*-1,0)</f>
        <v>0</v>
      </c>
      <c r="V45" s="5">
        <f t="shared" si="19"/>
        <v>0</v>
      </c>
      <c r="W45" s="5">
        <f t="shared" si="9"/>
        <v>0</v>
      </c>
      <c r="X45" s="5" t="e">
        <f t="shared" si="10"/>
        <v>#VALUE!</v>
      </c>
      <c r="Z45" s="5">
        <f t="shared" si="11"/>
        <v>0</v>
      </c>
      <c r="AA45" s="70" t="str">
        <f t="shared" si="16"/>
        <v/>
      </c>
      <c r="AB45" s="45">
        <v>0</v>
      </c>
      <c r="AC45" s="32">
        <f>IF(AND($C$5&lt;=B45, B45&lt;=$C$17), FV($C$22/12,12*D45,$C$21,$C$20,0)*-1,0)</f>
        <v>0</v>
      </c>
      <c r="AE45" s="5">
        <f t="shared" si="12"/>
        <v>0</v>
      </c>
      <c r="AF45" s="5">
        <f t="shared" si="13"/>
        <v>0</v>
      </c>
      <c r="AG45" s="5">
        <f t="shared" si="14"/>
        <v>0</v>
      </c>
      <c r="AI45" s="5">
        <f t="shared" si="17"/>
        <v>0</v>
      </c>
      <c r="AJ45" s="71" t="str">
        <f t="shared" si="18"/>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5"/>
        <v>0</v>
      </c>
      <c r="T46" s="32">
        <f>IF(AND($C$5&lt;=B46,B46&lt;= $C$17), FV($C$23/12,12*C46,$C$32,$C$20,0)*-1,0)</f>
        <v>0</v>
      </c>
      <c r="V46" s="5">
        <f t="shared" si="19"/>
        <v>0</v>
      </c>
      <c r="W46" s="5">
        <f t="shared" si="9"/>
        <v>0</v>
      </c>
      <c r="X46" s="5" t="e">
        <f t="shared" si="10"/>
        <v>#VALUE!</v>
      </c>
      <c r="Z46" s="5">
        <f t="shared" si="11"/>
        <v>0</v>
      </c>
      <c r="AA46" s="70" t="str">
        <f t="shared" si="16"/>
        <v/>
      </c>
      <c r="AB46" s="45">
        <v>0</v>
      </c>
      <c r="AC46" s="32">
        <f>IF(AND($C$5&lt;=B46, B46&lt;=$C$17), FV($C$22/12,12*D46,$C$21,$C$20,0)*-1,0)</f>
        <v>0</v>
      </c>
      <c r="AE46" s="5">
        <f t="shared" si="12"/>
        <v>0</v>
      </c>
      <c r="AF46" s="5">
        <f t="shared" si="13"/>
        <v>0</v>
      </c>
      <c r="AG46" s="5">
        <f t="shared" si="14"/>
        <v>0</v>
      </c>
      <c r="AI46" s="5">
        <f t="shared" si="17"/>
        <v>0</v>
      </c>
      <c r="AJ46" s="71" t="str">
        <f t="shared" si="18"/>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5"/>
        <v>0</v>
      </c>
      <c r="T47" s="32">
        <f>IF(AND($C$5&lt;=B47,B47&lt;= $C$17), FV($C$23/12,12*C47,$C$32,$C$20,0)*-1,0)</f>
        <v>0</v>
      </c>
      <c r="V47" s="5">
        <f t="shared" si="19"/>
        <v>0</v>
      </c>
      <c r="W47" s="5">
        <f t="shared" si="9"/>
        <v>0</v>
      </c>
      <c r="X47" s="5" t="e">
        <f t="shared" si="10"/>
        <v>#VALUE!</v>
      </c>
      <c r="Z47" s="5">
        <f t="shared" si="11"/>
        <v>0</v>
      </c>
      <c r="AA47" s="70" t="str">
        <f t="shared" si="16"/>
        <v/>
      </c>
      <c r="AB47" s="45">
        <v>0</v>
      </c>
      <c r="AC47" s="32">
        <f>IF(AND($C$5&lt;=B47, B47&lt;=$C$17), FV($C$22/12,12*D47,$C$21,$C$20,0)*-1,0)</f>
        <v>0</v>
      </c>
      <c r="AE47" s="5">
        <f t="shared" si="12"/>
        <v>0</v>
      </c>
      <c r="AF47" s="5">
        <f t="shared" si="13"/>
        <v>0</v>
      </c>
      <c r="AG47" s="5">
        <f t="shared" si="14"/>
        <v>0</v>
      </c>
      <c r="AI47" s="5">
        <f t="shared" si="17"/>
        <v>0</v>
      </c>
      <c r="AJ47" s="71" t="str">
        <f t="shared" si="18"/>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5"/>
        <v>0</v>
      </c>
      <c r="T48" s="32">
        <f>IF(AND($C$5&lt;=B48,B48&lt;= $C$17), FV($C$23/12,12*C48,$C$32,$C$20,0)*-1,0)</f>
        <v>0</v>
      </c>
      <c r="V48" s="5">
        <f t="shared" si="19"/>
        <v>0</v>
      </c>
      <c r="W48" s="5">
        <f t="shared" si="9"/>
        <v>0</v>
      </c>
      <c r="X48" s="5" t="e">
        <f t="shared" si="10"/>
        <v>#VALUE!</v>
      </c>
      <c r="Z48" s="5">
        <f t="shared" si="11"/>
        <v>0</v>
      </c>
      <c r="AA48" s="70" t="str">
        <f t="shared" si="16"/>
        <v/>
      </c>
      <c r="AB48" s="45">
        <v>0</v>
      </c>
      <c r="AC48" s="32">
        <f>IF(AND($C$5&lt;=B48, B48&lt;=$C$17), FV($C$22/12,12*D48,$C$21,$C$20,0)*-1,0)</f>
        <v>0</v>
      </c>
      <c r="AE48" s="5">
        <f t="shared" si="12"/>
        <v>0</v>
      </c>
      <c r="AF48" s="5">
        <f t="shared" si="13"/>
        <v>0</v>
      </c>
      <c r="AG48" s="5">
        <f t="shared" si="14"/>
        <v>0</v>
      </c>
      <c r="AI48" s="5">
        <f t="shared" si="17"/>
        <v>0</v>
      </c>
      <c r="AJ48" s="71" t="str">
        <f t="shared" si="18"/>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5"/>
        <v>0</v>
      </c>
      <c r="T49" s="32">
        <f>IF(AND($C$5&lt;=B49,B49&lt;= $C$17), FV($C$23/12,12*C49,$C$32,$C$20,0)*-1,0)</f>
        <v>0</v>
      </c>
      <c r="V49" s="5">
        <f t="shared" si="19"/>
        <v>0</v>
      </c>
      <c r="W49" s="5">
        <f t="shared" si="9"/>
        <v>0</v>
      </c>
      <c r="X49" s="5" t="e">
        <f t="shared" si="10"/>
        <v>#VALUE!</v>
      </c>
      <c r="Z49" s="5">
        <f t="shared" si="11"/>
        <v>0</v>
      </c>
      <c r="AA49" s="70" t="str">
        <f t="shared" si="16"/>
        <v/>
      </c>
      <c r="AB49" s="45">
        <v>0</v>
      </c>
      <c r="AC49" s="32">
        <f>IF(AND($C$5&lt;=B49, B49&lt;=$C$17), FV($C$22/12,12*D49,$C$21,$C$20,0)*-1,0)</f>
        <v>0</v>
      </c>
      <c r="AE49" s="5">
        <f t="shared" si="12"/>
        <v>0</v>
      </c>
      <c r="AF49" s="5">
        <f t="shared" si="13"/>
        <v>0</v>
      </c>
      <c r="AG49" s="5">
        <f t="shared" si="14"/>
        <v>0</v>
      </c>
      <c r="AI49" s="5">
        <f t="shared" si="17"/>
        <v>0</v>
      </c>
      <c r="AJ49" s="71" t="str">
        <f t="shared" si="18"/>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5"/>
        <v>0</v>
      </c>
      <c r="T50" s="32">
        <f>IF(AND($C$5&lt;=B50,B50&lt;= $C$17), FV($C$23/12,12*C50,$C$32,$C$20,0)*-1,0)</f>
        <v>0</v>
      </c>
      <c r="V50" s="5">
        <f t="shared" si="19"/>
        <v>0</v>
      </c>
      <c r="W50" s="5">
        <f t="shared" si="9"/>
        <v>0</v>
      </c>
      <c r="X50" s="5" t="e">
        <f t="shared" si="10"/>
        <v>#VALUE!</v>
      </c>
      <c r="Z50" s="5">
        <f t="shared" si="11"/>
        <v>0</v>
      </c>
      <c r="AA50" s="70" t="str">
        <f t="shared" si="16"/>
        <v/>
      </c>
      <c r="AB50" s="45">
        <v>0</v>
      </c>
      <c r="AC50" s="32">
        <f>IF(AND($C$5&lt;=B50, B50&lt;=$C$17), FV($C$22/12,12*D50,$C$21,$C$20,0)*-1,0)</f>
        <v>0</v>
      </c>
      <c r="AE50" s="5">
        <f t="shared" si="12"/>
        <v>0</v>
      </c>
      <c r="AF50" s="5">
        <f t="shared" si="13"/>
        <v>0</v>
      </c>
      <c r="AG50" s="5">
        <f t="shared" si="14"/>
        <v>0</v>
      </c>
      <c r="AI50" s="5">
        <f t="shared" si="17"/>
        <v>0</v>
      </c>
      <c r="AJ50" s="71" t="str">
        <f t="shared" si="18"/>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5"/>
        <v>0</v>
      </c>
      <c r="T51" s="32">
        <f>IF(AND($C$5&lt;=B51,B51&lt;= $C$17), FV($C$23/12,12*C51,$C$32,$C$20,0)*-1,0)</f>
        <v>0</v>
      </c>
      <c r="V51" s="5">
        <f t="shared" si="19"/>
        <v>0</v>
      </c>
      <c r="W51" s="5">
        <f t="shared" si="9"/>
        <v>0</v>
      </c>
      <c r="X51" s="5" t="e">
        <f t="shared" si="10"/>
        <v>#VALUE!</v>
      </c>
      <c r="Z51" s="5">
        <f t="shared" si="11"/>
        <v>0</v>
      </c>
      <c r="AA51" s="70" t="str">
        <f t="shared" si="16"/>
        <v/>
      </c>
      <c r="AB51" s="45">
        <v>0</v>
      </c>
      <c r="AC51" s="32">
        <f>IF(AND($C$5&lt;=B51, B51&lt;=$C$17), FV($C$22/12,12*D51,$C$21,$C$20,0)*-1,0)</f>
        <v>0</v>
      </c>
      <c r="AE51" s="5">
        <f t="shared" si="12"/>
        <v>0</v>
      </c>
      <c r="AF51" s="5">
        <f t="shared" si="13"/>
        <v>0</v>
      </c>
      <c r="AG51" s="5">
        <f t="shared" si="14"/>
        <v>0</v>
      </c>
      <c r="AI51" s="5">
        <f t="shared" si="17"/>
        <v>0</v>
      </c>
      <c r="AJ51" s="71" t="str">
        <f t="shared" si="18"/>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5"/>
        <v>0</v>
      </c>
      <c r="T52" s="32">
        <f>IF(AND($C$5&lt;=B52,B52&lt;= $C$17), FV($C$23/12,12*C52,$C$32,$C$20,0)*-1,0)</f>
        <v>0</v>
      </c>
      <c r="V52" s="5">
        <f t="shared" si="19"/>
        <v>0</v>
      </c>
      <c r="W52" s="5">
        <f t="shared" si="9"/>
        <v>0</v>
      </c>
      <c r="X52" s="5" t="e">
        <f t="shared" si="10"/>
        <v>#VALUE!</v>
      </c>
      <c r="Z52" s="5">
        <f t="shared" si="11"/>
        <v>0</v>
      </c>
      <c r="AA52" s="70" t="str">
        <f t="shared" si="16"/>
        <v/>
      </c>
      <c r="AB52" s="45">
        <v>0</v>
      </c>
      <c r="AC52" s="32">
        <f>IF(AND($C$5&lt;=B52, B52&lt;=$C$17), FV($C$22/12,12*D52,$C$21,$C$20,0)*-1,0)</f>
        <v>0</v>
      </c>
      <c r="AE52" s="5">
        <f t="shared" si="12"/>
        <v>0</v>
      </c>
      <c r="AF52" s="5">
        <f t="shared" si="13"/>
        <v>0</v>
      </c>
      <c r="AG52" s="5">
        <f t="shared" si="14"/>
        <v>0</v>
      </c>
      <c r="AI52" s="5">
        <f t="shared" si="17"/>
        <v>0</v>
      </c>
      <c r="AJ52" s="71" t="str">
        <f t="shared" si="18"/>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5"/>
        <v>0</v>
      </c>
      <c r="T53" s="32">
        <f>IF(AND($C$5&lt;=B53,B53&lt;= $C$17), FV($C$23/12,12*C53,$C$32,$C$20,0)*-1,0)</f>
        <v>0</v>
      </c>
      <c r="V53" s="5">
        <f t="shared" si="19"/>
        <v>0</v>
      </c>
      <c r="W53" s="5">
        <f t="shared" si="9"/>
        <v>0</v>
      </c>
      <c r="X53" s="5" t="e">
        <f t="shared" si="10"/>
        <v>#VALUE!</v>
      </c>
      <c r="Z53" s="5">
        <f t="shared" si="11"/>
        <v>0</v>
      </c>
      <c r="AA53" s="70" t="str">
        <f t="shared" si="16"/>
        <v/>
      </c>
      <c r="AB53" s="45">
        <v>0</v>
      </c>
      <c r="AC53" s="32">
        <f>IF(AND($C$5&lt;=B53, B53&lt;=$C$17), FV($C$22/12,12*D53,$C$21,$C$20,0)*-1,0)</f>
        <v>0</v>
      </c>
      <c r="AE53" s="5">
        <f t="shared" si="12"/>
        <v>0</v>
      </c>
      <c r="AF53" s="5">
        <f t="shared" si="13"/>
        <v>0</v>
      </c>
      <c r="AG53" s="5">
        <f t="shared" si="14"/>
        <v>0</v>
      </c>
      <c r="AI53" s="5">
        <f t="shared" si="17"/>
        <v>0</v>
      </c>
      <c r="AJ53" s="71" t="str">
        <f t="shared" si="18"/>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5"/>
        <v>0</v>
      </c>
      <c r="T54" s="32">
        <f>IF(AND($C$5&lt;=B54,B54&lt;= $C$17), FV($C$23/12,12*C54,$C$32,$C$20,0)*-1,0)</f>
        <v>0</v>
      </c>
      <c r="V54" s="5">
        <f t="shared" si="19"/>
        <v>0</v>
      </c>
      <c r="W54" s="5">
        <f t="shared" si="9"/>
        <v>0</v>
      </c>
      <c r="X54" s="5" t="e">
        <f t="shared" si="10"/>
        <v>#VALUE!</v>
      </c>
      <c r="Z54" s="5">
        <f t="shared" si="11"/>
        <v>0</v>
      </c>
      <c r="AA54" s="70" t="str">
        <f t="shared" si="16"/>
        <v/>
      </c>
      <c r="AB54" s="45">
        <v>0</v>
      </c>
      <c r="AC54" s="32">
        <f>IF(AND($C$5&lt;=B54, B54&lt;=$C$17), FV($C$22/12,12*D54,$C$21,$C$20,0)*-1,0)</f>
        <v>0</v>
      </c>
      <c r="AE54" s="5">
        <f t="shared" si="12"/>
        <v>0</v>
      </c>
      <c r="AF54" s="5">
        <f t="shared" si="13"/>
        <v>0</v>
      </c>
      <c r="AG54" s="5">
        <f t="shared" si="14"/>
        <v>0</v>
      </c>
      <c r="AI54" s="5">
        <f t="shared" si="17"/>
        <v>0</v>
      </c>
      <c r="AJ54" s="71" t="str">
        <f t="shared" si="18"/>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5"/>
        <v>0</v>
      </c>
      <c r="T55" s="32">
        <f>IF(AND($C$5&lt;=B55,B55&lt;= $C$17), FV($C$23/12,12*C55,$C$32,$C$20,0)*-1,0)</f>
        <v>0</v>
      </c>
      <c r="V55" s="5">
        <f t="shared" si="19"/>
        <v>0</v>
      </c>
      <c r="W55" s="5">
        <f t="shared" si="9"/>
        <v>0</v>
      </c>
      <c r="X55" s="5" t="e">
        <f t="shared" si="10"/>
        <v>#VALUE!</v>
      </c>
      <c r="Z55" s="5">
        <f t="shared" si="11"/>
        <v>0</v>
      </c>
      <c r="AA55" s="70" t="str">
        <f t="shared" si="16"/>
        <v/>
      </c>
      <c r="AB55" s="45">
        <v>0</v>
      </c>
      <c r="AC55" s="32">
        <f>IF(AND($C$5&lt;=B55, B55&lt;=$C$17), FV($C$22/12,12*D55,$C$21,$C$20,0)*-1,0)</f>
        <v>0</v>
      </c>
      <c r="AE55" s="5">
        <f t="shared" si="12"/>
        <v>0</v>
      </c>
      <c r="AF55" s="5">
        <f t="shared" si="13"/>
        <v>0</v>
      </c>
      <c r="AG55" s="5">
        <f t="shared" si="14"/>
        <v>0</v>
      </c>
      <c r="AI55" s="5">
        <f t="shared" si="17"/>
        <v>0</v>
      </c>
      <c r="AJ55" s="71" t="str">
        <f t="shared" si="18"/>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5"/>
        <v>0</v>
      </c>
      <c r="T56" s="32">
        <f>IF(AND($C$5&lt;=B56,B56&lt;= $C$17), FV($C$23/12,12*C56,$C$32,$C$20,0)*-1,0)</f>
        <v>0</v>
      </c>
      <c r="V56" s="5">
        <f t="shared" si="19"/>
        <v>0</v>
      </c>
      <c r="W56" s="5">
        <f t="shared" si="9"/>
        <v>0</v>
      </c>
      <c r="X56" s="5" t="e">
        <f t="shared" si="10"/>
        <v>#VALUE!</v>
      </c>
      <c r="Z56" s="5">
        <f t="shared" si="11"/>
        <v>0</v>
      </c>
      <c r="AA56" s="70" t="str">
        <f t="shared" si="16"/>
        <v/>
      </c>
      <c r="AB56" s="45">
        <v>0</v>
      </c>
      <c r="AC56" s="32">
        <f>IF(AND($C$5&lt;=B56, B56&lt;=$C$17), FV($C$22/12,12*D56,$C$21,$C$20,0)*-1,0)</f>
        <v>0</v>
      </c>
      <c r="AE56" s="5">
        <f t="shared" si="12"/>
        <v>0</v>
      </c>
      <c r="AF56" s="5">
        <f t="shared" si="13"/>
        <v>0</v>
      </c>
      <c r="AG56" s="5">
        <f t="shared" si="14"/>
        <v>0</v>
      </c>
      <c r="AI56" s="5">
        <f t="shared" si="17"/>
        <v>0</v>
      </c>
      <c r="AJ56" s="71" t="str">
        <f t="shared" si="18"/>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5"/>
        <v>0</v>
      </c>
      <c r="T57" s="32">
        <f>IF(AND($C$5&lt;=B57,B57&lt;= $C$17), FV($C$23/12,12*C57,$C$32,$C$20,0)*-1,0)</f>
        <v>0</v>
      </c>
      <c r="V57" s="5">
        <f t="shared" si="19"/>
        <v>0</v>
      </c>
      <c r="W57" s="5">
        <f t="shared" si="9"/>
        <v>0</v>
      </c>
      <c r="X57" s="5" t="e">
        <f t="shared" si="10"/>
        <v>#VALUE!</v>
      </c>
      <c r="Z57" s="5">
        <f t="shared" si="11"/>
        <v>0</v>
      </c>
      <c r="AA57" s="70" t="str">
        <f t="shared" si="16"/>
        <v/>
      </c>
      <c r="AB57" s="45">
        <v>0</v>
      </c>
      <c r="AC57" s="32">
        <f>IF(AND($C$5&lt;=B57, B57&lt;=$C$17), FV($C$22/12,12*D57,$C$21,$C$20,0)*-1,0)</f>
        <v>0</v>
      </c>
      <c r="AE57" s="5">
        <f t="shared" si="12"/>
        <v>0</v>
      </c>
      <c r="AF57" s="5">
        <f t="shared" si="13"/>
        <v>0</v>
      </c>
      <c r="AG57" s="5">
        <f t="shared" si="14"/>
        <v>0</v>
      </c>
      <c r="AI57" s="5">
        <f t="shared" si="17"/>
        <v>0</v>
      </c>
      <c r="AJ57" s="71" t="str">
        <f t="shared" si="18"/>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5"/>
        <v>0</v>
      </c>
      <c r="T58" s="32">
        <f>IF(AND($C$5&lt;=B58,B58&lt;= $C$17), FV($C$23/12,12*C58,$C$32,$C$20,0)*-1,0)</f>
        <v>0</v>
      </c>
      <c r="V58" s="5">
        <f t="shared" si="19"/>
        <v>0</v>
      </c>
      <c r="W58" s="5">
        <f t="shared" si="9"/>
        <v>0</v>
      </c>
      <c r="X58" s="5" t="e">
        <f t="shared" si="10"/>
        <v>#VALUE!</v>
      </c>
      <c r="Z58" s="5">
        <f t="shared" si="11"/>
        <v>0</v>
      </c>
      <c r="AA58" s="70" t="str">
        <f t="shared" si="16"/>
        <v/>
      </c>
      <c r="AB58" s="45">
        <v>0</v>
      </c>
      <c r="AC58" s="32">
        <f>IF(AND($C$5&lt;=B58, B58&lt;=$C$17), FV($C$22/12,12*D58,$C$21,$C$20,0)*-1,0)</f>
        <v>0</v>
      </c>
      <c r="AE58" s="5">
        <f t="shared" si="12"/>
        <v>0</v>
      </c>
      <c r="AF58" s="5">
        <f t="shared" si="13"/>
        <v>0</v>
      </c>
      <c r="AG58" s="5">
        <f t="shared" si="14"/>
        <v>0</v>
      </c>
      <c r="AI58" s="5">
        <f t="shared" si="17"/>
        <v>0</v>
      </c>
      <c r="AJ58" s="71" t="str">
        <f t="shared" si="18"/>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5"/>
        <v>0</v>
      </c>
      <c r="T59" s="32">
        <f>IF(AND($C$5&lt;=B59,B59&lt;= $C$17), FV($C$23/12,12*C59,$C$32,$C$20,0)*-1,0)</f>
        <v>0</v>
      </c>
      <c r="V59" s="5">
        <f t="shared" si="19"/>
        <v>0</v>
      </c>
      <c r="W59" s="5">
        <f t="shared" si="9"/>
        <v>0</v>
      </c>
      <c r="X59" s="5" t="e">
        <f t="shared" si="10"/>
        <v>#VALUE!</v>
      </c>
      <c r="Z59" s="5">
        <f t="shared" si="11"/>
        <v>0</v>
      </c>
      <c r="AA59" s="70" t="str">
        <f t="shared" si="16"/>
        <v/>
      </c>
      <c r="AB59" s="45">
        <v>0</v>
      </c>
      <c r="AC59" s="32">
        <f>IF(AND($C$5&lt;=B59, B59&lt;=$C$17), FV($C$22/12,12*D59,$C$21,$C$20,0)*-1,0)</f>
        <v>0</v>
      </c>
      <c r="AE59" s="5">
        <f t="shared" si="12"/>
        <v>0</v>
      </c>
      <c r="AF59" s="5">
        <f t="shared" si="13"/>
        <v>0</v>
      </c>
      <c r="AG59" s="5">
        <f t="shared" si="14"/>
        <v>0</v>
      </c>
      <c r="AI59" s="5">
        <f t="shared" si="17"/>
        <v>0</v>
      </c>
      <c r="AJ59" s="71" t="str">
        <f t="shared" si="18"/>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5"/>
        <v>0</v>
      </c>
      <c r="T60" s="32">
        <f>IF(AND($C$5&lt;=B60,B60&lt;= $C$17), FV($C$23/12,12*C60,$C$32,$C$20,0)*-1,0)</f>
        <v>0</v>
      </c>
      <c r="V60" s="5">
        <f t="shared" si="19"/>
        <v>0</v>
      </c>
      <c r="W60" s="5">
        <f t="shared" si="9"/>
        <v>0</v>
      </c>
      <c r="X60" s="5" t="e">
        <f t="shared" si="10"/>
        <v>#VALUE!</v>
      </c>
      <c r="Z60" s="5">
        <f t="shared" si="11"/>
        <v>0</v>
      </c>
      <c r="AA60" s="70" t="str">
        <f t="shared" si="16"/>
        <v/>
      </c>
      <c r="AB60" s="45">
        <v>0</v>
      </c>
      <c r="AC60" s="32">
        <f>IF(AND($C$5&lt;=B60, B60&lt;=$C$17), FV($C$22/12,12*D60,$C$21,$C$20,0)*-1,0)</f>
        <v>0</v>
      </c>
      <c r="AE60" s="5">
        <f t="shared" si="12"/>
        <v>0</v>
      </c>
      <c r="AF60" s="5">
        <f t="shared" si="13"/>
        <v>0</v>
      </c>
      <c r="AG60" s="5">
        <f t="shared" si="14"/>
        <v>0</v>
      </c>
      <c r="AI60" s="5">
        <f t="shared" si="17"/>
        <v>0</v>
      </c>
      <c r="AJ60" s="71" t="str">
        <f t="shared" si="18"/>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5"/>
        <v>0</v>
      </c>
      <c r="T61" s="32">
        <f>IF(AND($C$5&lt;=B61,B61&lt;= $C$17), FV($C$23/12,12*C61,$C$32,$C$20,0)*-1,0)</f>
        <v>0</v>
      </c>
      <c r="V61" s="5">
        <f t="shared" si="19"/>
        <v>0</v>
      </c>
      <c r="W61" s="5">
        <f t="shared" si="9"/>
        <v>0</v>
      </c>
      <c r="X61" s="5" t="e">
        <f t="shared" si="10"/>
        <v>#VALUE!</v>
      </c>
      <c r="Z61" s="5">
        <f t="shared" si="11"/>
        <v>0</v>
      </c>
      <c r="AA61" s="70" t="str">
        <f t="shared" si="16"/>
        <v/>
      </c>
      <c r="AB61" s="45">
        <v>0</v>
      </c>
      <c r="AC61" s="32">
        <f>IF(AND($C$5&lt;=B61, B61&lt;=$C$17), FV($C$22/12,12*D61,$C$21,$C$20,0)*-1,0)</f>
        <v>0</v>
      </c>
      <c r="AE61" s="5">
        <f t="shared" si="12"/>
        <v>0</v>
      </c>
      <c r="AF61" s="5">
        <f t="shared" si="13"/>
        <v>0</v>
      </c>
      <c r="AG61" s="5">
        <f t="shared" si="14"/>
        <v>0</v>
      </c>
      <c r="AI61" s="5">
        <f t="shared" si="17"/>
        <v>0</v>
      </c>
      <c r="AJ61" s="71" t="str">
        <f t="shared" si="18"/>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5"/>
        <v>0</v>
      </c>
      <c r="T62" s="32">
        <f>IF(AND($C$5&lt;=B62,B62&lt;= $C$17), FV($C$23/12,12*C62,$C$32,$C$20,0)*-1,0)</f>
        <v>0</v>
      </c>
      <c r="V62" s="5">
        <f t="shared" si="19"/>
        <v>0</v>
      </c>
      <c r="W62" s="5">
        <f t="shared" si="9"/>
        <v>0</v>
      </c>
      <c r="X62" s="5" t="e">
        <f t="shared" si="10"/>
        <v>#VALUE!</v>
      </c>
      <c r="Z62" s="5">
        <f t="shared" si="11"/>
        <v>0</v>
      </c>
      <c r="AA62" s="70" t="str">
        <f t="shared" si="16"/>
        <v/>
      </c>
      <c r="AB62" s="45">
        <v>0</v>
      </c>
      <c r="AC62" s="32">
        <f>IF(AND($C$5&lt;=B62, B62&lt;=$C$17), FV($C$22/12,12*D62,$C$21,$C$20,0)*-1,0)</f>
        <v>0</v>
      </c>
      <c r="AE62" s="5">
        <f t="shared" si="12"/>
        <v>0</v>
      </c>
      <c r="AF62" s="5">
        <f t="shared" si="13"/>
        <v>0</v>
      </c>
      <c r="AG62" s="5">
        <f t="shared" si="14"/>
        <v>0</v>
      </c>
      <c r="AI62" s="5">
        <f t="shared" si="17"/>
        <v>0</v>
      </c>
      <c r="AJ62" s="71" t="str">
        <f t="shared" si="18"/>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5"/>
        <v>0</v>
      </c>
      <c r="T63" s="32">
        <f>IF(AND($C$5&lt;=B63,B63&lt;= $C$17), FV($C$23/12,12*C63,$C$32,$C$20,0)*-1,0)</f>
        <v>0</v>
      </c>
      <c r="V63" s="5">
        <f t="shared" si="19"/>
        <v>0</v>
      </c>
      <c r="W63" s="5">
        <f t="shared" si="9"/>
        <v>0</v>
      </c>
      <c r="X63" s="5" t="e">
        <f t="shared" si="10"/>
        <v>#VALUE!</v>
      </c>
      <c r="Z63" s="5">
        <f t="shared" si="11"/>
        <v>0</v>
      </c>
      <c r="AA63" s="70" t="str">
        <f t="shared" si="16"/>
        <v/>
      </c>
      <c r="AB63" s="45">
        <v>0</v>
      </c>
      <c r="AC63" s="32">
        <f>IF(AND($C$5&lt;=B63, B63&lt;=$C$17), FV($C$22/12,12*D63,$C$21,$C$20,0)*-1,0)</f>
        <v>0</v>
      </c>
      <c r="AE63" s="5">
        <f t="shared" si="12"/>
        <v>0</v>
      </c>
      <c r="AF63" s="5">
        <f t="shared" si="13"/>
        <v>0</v>
      </c>
      <c r="AG63" s="5">
        <f t="shared" si="14"/>
        <v>0</v>
      </c>
      <c r="AI63" s="5">
        <f t="shared" si="17"/>
        <v>0</v>
      </c>
      <c r="AJ63" s="71" t="str">
        <f t="shared" si="18"/>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5"/>
        <v>0</v>
      </c>
      <c r="T64" s="32">
        <f>IF(AND($C$5&lt;=B64,B64&lt;= $C$17), FV($C$23/12,12*C64,$C$32,$C$20,0)*-1,0)</f>
        <v>0</v>
      </c>
      <c r="V64" s="5">
        <f t="shared" si="19"/>
        <v>0</v>
      </c>
      <c r="W64" s="5">
        <f t="shared" si="9"/>
        <v>0</v>
      </c>
      <c r="X64" s="5" t="e">
        <f t="shared" si="10"/>
        <v>#VALUE!</v>
      </c>
      <c r="Z64" s="5">
        <f t="shared" si="11"/>
        <v>0</v>
      </c>
      <c r="AA64" s="70" t="str">
        <f t="shared" si="16"/>
        <v/>
      </c>
      <c r="AB64" s="45">
        <v>0</v>
      </c>
      <c r="AC64" s="32">
        <f>IF(AND($C$5&lt;=B64, B64&lt;=$C$17), FV($C$22/12,12*D64,$C$21,$C$20,0)*-1,0)</f>
        <v>0</v>
      </c>
      <c r="AE64" s="5">
        <f t="shared" si="12"/>
        <v>0</v>
      </c>
      <c r="AF64" s="5">
        <f t="shared" si="13"/>
        <v>0</v>
      </c>
      <c r="AG64" s="5">
        <f t="shared" si="14"/>
        <v>0</v>
      </c>
      <c r="AI64" s="5">
        <f t="shared" si="17"/>
        <v>0</v>
      </c>
      <c r="AJ64" s="71" t="str">
        <f t="shared" si="18"/>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5"/>
        <v>0</v>
      </c>
      <c r="T65" s="32">
        <f>IF(AND($C$5&lt;=B65,B65&lt;= $C$17), FV($C$23/12,12*C65,$C$32,$C$20,0)*-1,0)</f>
        <v>0</v>
      </c>
      <c r="V65" s="5">
        <f t="shared" si="19"/>
        <v>0</v>
      </c>
      <c r="W65" s="5">
        <f t="shared" si="9"/>
        <v>0</v>
      </c>
      <c r="X65" s="5" t="e">
        <f t="shared" si="10"/>
        <v>#VALUE!</v>
      </c>
      <c r="Z65" s="5">
        <f t="shared" si="11"/>
        <v>0</v>
      </c>
      <c r="AA65" s="70" t="str">
        <f t="shared" si="16"/>
        <v/>
      </c>
      <c r="AB65" s="45">
        <v>0</v>
      </c>
      <c r="AC65" s="32">
        <f>IF(AND($C$5&lt;=B65, B65&lt;=$C$17), FV($C$22/12,12*D65,$C$21,$C$20,0)*-1,0)</f>
        <v>0</v>
      </c>
      <c r="AE65" s="5">
        <f t="shared" si="12"/>
        <v>0</v>
      </c>
      <c r="AF65" s="5">
        <f t="shared" si="13"/>
        <v>0</v>
      </c>
      <c r="AG65" s="5">
        <f t="shared" si="14"/>
        <v>0</v>
      </c>
      <c r="AI65" s="5">
        <f t="shared" si="17"/>
        <v>0</v>
      </c>
      <c r="AJ65" s="71" t="str">
        <f t="shared" si="18"/>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5"/>
        <v>0</v>
      </c>
      <c r="T66" s="32">
        <f>IF(AND($C$5&lt;=B66,B66&lt;= $C$17), FV($C$23/12,12*C66,$C$32,$C$20,0)*-1,0)</f>
        <v>0</v>
      </c>
      <c r="V66" s="5">
        <f t="shared" si="19"/>
        <v>0</v>
      </c>
      <c r="W66" s="5">
        <f t="shared" si="9"/>
        <v>0</v>
      </c>
      <c r="X66" s="5" t="e">
        <f t="shared" si="10"/>
        <v>#VALUE!</v>
      </c>
      <c r="Z66" s="5">
        <f t="shared" si="11"/>
        <v>0</v>
      </c>
      <c r="AA66" s="70" t="str">
        <f t="shared" si="16"/>
        <v/>
      </c>
      <c r="AB66" s="45">
        <v>0</v>
      </c>
      <c r="AC66" s="32">
        <f>IF(AND($C$5&lt;=B66, B66&lt;=$C$17), FV($C$22/12,12*D66,$C$21,$C$20,0)*-1,0)</f>
        <v>0</v>
      </c>
      <c r="AE66" s="5">
        <f t="shared" si="12"/>
        <v>0</v>
      </c>
      <c r="AF66" s="5">
        <f t="shared" si="13"/>
        <v>0</v>
      </c>
      <c r="AG66" s="5">
        <f t="shared" si="14"/>
        <v>0</v>
      </c>
      <c r="AI66" s="5">
        <f t="shared" si="17"/>
        <v>0</v>
      </c>
      <c r="AJ66" s="71" t="str">
        <f t="shared" si="18"/>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5"/>
        <v>0</v>
      </c>
      <c r="T67" s="32">
        <f>IF(AND($C$5&lt;=B67,B67&lt;= $C$17), FV($C$23/12,12*C67,$C$32,$C$20,0)*-1,0)</f>
        <v>0</v>
      </c>
      <c r="V67" s="5">
        <f t="shared" si="19"/>
        <v>0</v>
      </c>
      <c r="W67" s="5">
        <f t="shared" si="9"/>
        <v>0</v>
      </c>
      <c r="X67" s="5" t="e">
        <f t="shared" si="10"/>
        <v>#VALUE!</v>
      </c>
      <c r="Z67" s="5">
        <f t="shared" si="11"/>
        <v>0</v>
      </c>
      <c r="AA67" s="70" t="str">
        <f t="shared" si="16"/>
        <v/>
      </c>
      <c r="AB67" s="45">
        <v>0</v>
      </c>
      <c r="AC67" s="32">
        <f>IF(AND($C$5&lt;=B67, B67&lt;=$C$17), FV($C$22/12,12*D67,$C$21,$C$20,0)*-1,0)</f>
        <v>0</v>
      </c>
      <c r="AE67" s="5">
        <f t="shared" si="12"/>
        <v>0</v>
      </c>
      <c r="AF67" s="5">
        <f t="shared" si="13"/>
        <v>0</v>
      </c>
      <c r="AG67" s="5">
        <f t="shared" si="14"/>
        <v>0</v>
      </c>
      <c r="AI67" s="5">
        <f t="shared" si="17"/>
        <v>0</v>
      </c>
      <c r="AJ67" s="71" t="str">
        <f t="shared" si="18"/>
        <v/>
      </c>
      <c r="AK67" s="65">
        <v>0</v>
      </c>
      <c r="AL67" s="66"/>
    </row>
    <row r="68" spans="1:38" s="5" customFormat="1" x14ac:dyDescent="0.35">
      <c r="A68"/>
      <c r="B68" s="16">
        <v>32</v>
      </c>
      <c r="C68">
        <f t="shared" si="0"/>
        <v>32</v>
      </c>
      <c r="D68" s="17" t="str">
        <f>IF(AND($C$5&lt;=B68, B68&lt;=$C$17), B68-$C$5, "")</f>
        <v/>
      </c>
      <c r="E68" s="17" t="str">
        <f t="shared" si="1"/>
        <v/>
      </c>
      <c r="F68" s="26">
        <f t="shared" si="2"/>
        <v>-31</v>
      </c>
      <c r="G68" s="18">
        <f t="shared" si="3"/>
        <v>32</v>
      </c>
      <c r="H68" s="11">
        <f t="shared" si="4"/>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5"/>
        <v>0</v>
      </c>
      <c r="T68" s="32">
        <f>IF(AND($C$5&lt;=B68,B68&lt;= $C$17), FV($C$23/12,12*C68,$C$32,$C$20,0)*-1,0)</f>
        <v>0</v>
      </c>
      <c r="V68" s="5">
        <f t="shared" si="19"/>
        <v>0</v>
      </c>
      <c r="W68" s="5">
        <f t="shared" si="9"/>
        <v>0</v>
      </c>
      <c r="X68" s="5" t="e">
        <f t="shared" si="10"/>
        <v>#VALUE!</v>
      </c>
      <c r="Z68" s="5">
        <f t="shared" si="11"/>
        <v>0</v>
      </c>
      <c r="AA68" s="70" t="str">
        <f t="shared" si="16"/>
        <v/>
      </c>
      <c r="AB68" s="45">
        <v>0</v>
      </c>
      <c r="AC68" s="32">
        <f>IF(AND($C$5&lt;=B68, B68&lt;=$C$17), FV($C$22/12,12*D68,$C$21,$C$20,0)*-1,0)</f>
        <v>0</v>
      </c>
      <c r="AE68" s="5">
        <f t="shared" si="12"/>
        <v>0</v>
      </c>
      <c r="AF68" s="5">
        <f t="shared" si="13"/>
        <v>0</v>
      </c>
      <c r="AG68" s="5">
        <f t="shared" si="14"/>
        <v>0</v>
      </c>
      <c r="AI68" s="5">
        <f t="shared" si="17"/>
        <v>0</v>
      </c>
      <c r="AJ68" s="71" t="str">
        <f t="shared" si="18"/>
        <v/>
      </c>
      <c r="AK68" s="65">
        <v>0</v>
      </c>
      <c r="AL68" s="66"/>
    </row>
    <row r="69" spans="1:38" s="5" customFormat="1" x14ac:dyDescent="0.35">
      <c r="A69"/>
      <c r="B69" s="16">
        <v>33</v>
      </c>
      <c r="C69">
        <f t="shared" si="0"/>
        <v>33</v>
      </c>
      <c r="D69" s="17" t="str">
        <f>IF(AND($C$5&lt;=B69, B69&lt;=$C$17), B69-$C$5, "")</f>
        <v/>
      </c>
      <c r="E69" s="17" t="str">
        <f t="shared" si="1"/>
        <v/>
      </c>
      <c r="F69" s="26">
        <f t="shared" si="2"/>
        <v>-32</v>
      </c>
      <c r="G69" s="18">
        <f t="shared" si="3"/>
        <v>33</v>
      </c>
      <c r="H69" s="11">
        <f t="shared" si="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5"/>
        <v>0</v>
      </c>
      <c r="T69" s="32">
        <f>IF(AND($C$5&lt;=B69,B69&lt;= $C$17), FV($C$23/12,12*C69,$C$32,$C$20,0)*-1,0)</f>
        <v>0</v>
      </c>
      <c r="V69" s="5">
        <f t="shared" si="19"/>
        <v>0</v>
      </c>
      <c r="W69" s="5">
        <f t="shared" si="9"/>
        <v>0</v>
      </c>
      <c r="X69" s="5" t="e">
        <f t="shared" si="10"/>
        <v>#VALUE!</v>
      </c>
      <c r="Z69" s="5">
        <f t="shared" si="11"/>
        <v>0</v>
      </c>
      <c r="AA69" s="70" t="str">
        <f t="shared" si="16"/>
        <v/>
      </c>
      <c r="AB69" s="45">
        <v>0</v>
      </c>
      <c r="AC69" s="32">
        <f>IF(AND($C$5&lt;=B69, B69&lt;=$C$17), FV($C$22/12,12*D69,$C$21,$C$20,0)*-1,0)</f>
        <v>0</v>
      </c>
      <c r="AE69" s="5">
        <f t="shared" si="12"/>
        <v>0</v>
      </c>
      <c r="AF69" s="5">
        <f t="shared" si="13"/>
        <v>0</v>
      </c>
      <c r="AG69" s="5">
        <f t="shared" si="14"/>
        <v>0</v>
      </c>
      <c r="AI69" s="5">
        <f t="shared" si="17"/>
        <v>0</v>
      </c>
      <c r="AJ69" s="71" t="str">
        <f t="shared" si="18"/>
        <v/>
      </c>
      <c r="AK69" s="65">
        <v>0</v>
      </c>
      <c r="AL69" s="66"/>
    </row>
    <row r="70" spans="1:38" s="5" customFormat="1" x14ac:dyDescent="0.35">
      <c r="A70"/>
      <c r="B70" s="16">
        <v>34</v>
      </c>
      <c r="C70">
        <f t="shared" si="0"/>
        <v>34</v>
      </c>
      <c r="D70" s="17" t="str">
        <f>IF(AND($C$5&lt;=B70, B70&lt;=$C$17), B70-$C$5, "")</f>
        <v/>
      </c>
      <c r="E70" s="17" t="str">
        <f t="shared" si="1"/>
        <v/>
      </c>
      <c r="F70" s="26">
        <f t="shared" si="2"/>
        <v>-33</v>
      </c>
      <c r="G70" s="18">
        <f t="shared" si="3"/>
        <v>34</v>
      </c>
      <c r="H70" s="11">
        <f t="shared" si="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5"/>
        <v>0</v>
      </c>
      <c r="T70" s="32">
        <f>IF(AND($C$5&lt;=B70,B70&lt;= $C$17), FV($C$23/12,12*C70,$C$32,$C$20,0)*-1,0)</f>
        <v>0</v>
      </c>
      <c r="V70" s="5">
        <f t="shared" si="19"/>
        <v>0</v>
      </c>
      <c r="W70" s="5">
        <f t="shared" si="9"/>
        <v>0</v>
      </c>
      <c r="X70" s="5" t="e">
        <f t="shared" si="10"/>
        <v>#VALUE!</v>
      </c>
      <c r="Z70" s="5">
        <f t="shared" si="11"/>
        <v>0</v>
      </c>
      <c r="AA70" s="70" t="str">
        <f t="shared" si="16"/>
        <v/>
      </c>
      <c r="AB70" s="45">
        <v>0</v>
      </c>
      <c r="AC70" s="32">
        <f>IF(AND($C$5&lt;=B70, B70&lt;=$C$17), FV($C$22/12,12*D70,$C$21,$C$20,0)*-1,0)</f>
        <v>0</v>
      </c>
      <c r="AE70" s="5">
        <f t="shared" si="12"/>
        <v>0</v>
      </c>
      <c r="AF70" s="5">
        <f t="shared" si="13"/>
        <v>0</v>
      </c>
      <c r="AG70" s="5">
        <f t="shared" si="14"/>
        <v>0</v>
      </c>
      <c r="AI70" s="5">
        <f t="shared" si="17"/>
        <v>0</v>
      </c>
      <c r="AJ70" s="71" t="str">
        <f t="shared" si="18"/>
        <v/>
      </c>
      <c r="AK70" s="65">
        <v>0</v>
      </c>
      <c r="AL70" s="66"/>
    </row>
    <row r="71" spans="1:38" s="5" customFormat="1" x14ac:dyDescent="0.35">
      <c r="A71"/>
      <c r="B71" s="16">
        <v>35</v>
      </c>
      <c r="C71">
        <f t="shared" si="0"/>
        <v>35</v>
      </c>
      <c r="D71" s="17" t="str">
        <f>IF(AND($C$5&lt;=B71, B71&lt;=$C$17), B71-$C$5, "")</f>
        <v/>
      </c>
      <c r="E71" s="17" t="str">
        <f t="shared" si="1"/>
        <v/>
      </c>
      <c r="F71" s="26">
        <f t="shared" si="2"/>
        <v>-34</v>
      </c>
      <c r="G71" s="18">
        <f t="shared" si="3"/>
        <v>35</v>
      </c>
      <c r="H71" s="11">
        <f t="shared" si="4"/>
        <v>0</v>
      </c>
      <c r="I71" s="10">
        <f t="shared" si="5"/>
        <v>0</v>
      </c>
      <c r="J71" s="11">
        <f>IF(B71&gt;=$C$5,($C$17-$C$5)-C71, "")</f>
        <v>-35</v>
      </c>
      <c r="K71" s="11">
        <f>IF(B71&gt;=$C$5,J71*$C$9*$C$11,"")</f>
        <v>0</v>
      </c>
      <c r="L71" s="11">
        <f t="shared" ref="L71:L134" si="20">IF(K71&gt;0,K71,0)</f>
        <v>0</v>
      </c>
      <c r="M71" s="11">
        <f>IF(B71&gt;=$C$5, (18-$C$16)-C71, "")</f>
        <v>-17</v>
      </c>
      <c r="N71" s="11">
        <f>IF(B71&gt;=$C$5,4*$C$15*$C$14,"")</f>
        <v>0</v>
      </c>
      <c r="O71" s="11">
        <f t="shared" si="7"/>
        <v>0</v>
      </c>
      <c r="P71" s="5">
        <f>IF(B71&gt;=$C$5,$C$13-C71,"")</f>
        <v>-34</v>
      </c>
      <c r="Q71" s="5">
        <f>IF(B71&gt;=$C$5,$C$12/$C$13*P71,"")</f>
        <v>0</v>
      </c>
      <c r="R71" s="5">
        <f t="shared" ref="R71:R134" si="21">IF(Q71&gt;=0,Q71,0)</f>
        <v>0</v>
      </c>
      <c r="S71" s="43">
        <f t="shared" si="15"/>
        <v>0</v>
      </c>
      <c r="T71" s="32">
        <f>IF(AND($C$5&lt;=B71,B71&lt;= $C$17), FV($C$23/12,12*C71,$C$32,$C$20,0)*-1,0)</f>
        <v>0</v>
      </c>
      <c r="V71" s="5">
        <f t="shared" si="19"/>
        <v>0</v>
      </c>
      <c r="W71" s="5">
        <f t="shared" si="9"/>
        <v>0</v>
      </c>
      <c r="X71" s="5" t="e">
        <f t="shared" si="10"/>
        <v>#VALUE!</v>
      </c>
      <c r="Z71" s="5">
        <f t="shared" si="11"/>
        <v>0</v>
      </c>
      <c r="AA71" s="70" t="str">
        <f t="shared" si="16"/>
        <v/>
      </c>
      <c r="AB71" s="45">
        <v>0</v>
      </c>
      <c r="AC71" s="32">
        <f>IF(AND($C$5&lt;=B71, B71&lt;=$C$17), FV($C$22/12,12*D71,$C$21,$C$20,0)*-1,0)</f>
        <v>0</v>
      </c>
      <c r="AE71" s="5">
        <f t="shared" si="12"/>
        <v>0</v>
      </c>
      <c r="AF71" s="5">
        <f t="shared" si="13"/>
        <v>0</v>
      </c>
      <c r="AG71" s="5">
        <f t="shared" si="14"/>
        <v>0</v>
      </c>
      <c r="AI71" s="5">
        <f t="shared" si="17"/>
        <v>0</v>
      </c>
      <c r="AJ71" s="71" t="str">
        <f t="shared" si="18"/>
        <v/>
      </c>
      <c r="AK71" s="65">
        <v>0</v>
      </c>
      <c r="AL71" s="66"/>
    </row>
    <row r="72" spans="1:38" s="5" customFormat="1" x14ac:dyDescent="0.35">
      <c r="A72"/>
      <c r="B72" s="16">
        <v>36</v>
      </c>
      <c r="C72">
        <f t="shared" si="0"/>
        <v>36</v>
      </c>
      <c r="D72" s="17" t="str">
        <f>IF(AND($C$5&lt;=B72, B72&lt;=$C$17), B72-$C$5, "")</f>
        <v/>
      </c>
      <c r="E72" s="17" t="str">
        <f t="shared" si="1"/>
        <v/>
      </c>
      <c r="F72" s="26">
        <f t="shared" si="2"/>
        <v>-35</v>
      </c>
      <c r="G72" s="18">
        <f t="shared" si="3"/>
        <v>36</v>
      </c>
      <c r="H72" s="11">
        <f t="shared" si="4"/>
        <v>0</v>
      </c>
      <c r="I72" s="10">
        <f t="shared" si="5"/>
        <v>0</v>
      </c>
      <c r="J72" s="11">
        <f>IF(B72&gt;=$C$5,($C$17-$C$5)-C72, "")</f>
        <v>-36</v>
      </c>
      <c r="K72" s="11">
        <f>IF(B72&gt;=$C$5,J72*$C$9*$C$11,"")</f>
        <v>0</v>
      </c>
      <c r="L72" s="11">
        <f t="shared" si="20"/>
        <v>0</v>
      </c>
      <c r="M72" s="11">
        <f>IF(B72&gt;=$C$5, (18-$C$16)-C72, "")</f>
        <v>-18</v>
      </c>
      <c r="N72" s="11">
        <f>IF(B72&gt;=$C$5,4*$C$15*$C$14,"")</f>
        <v>0</v>
      </c>
      <c r="O72" s="11">
        <f t="shared" si="7"/>
        <v>0</v>
      </c>
      <c r="P72" s="5">
        <f>IF(B72&gt;=$C$5,$C$13-C72,"")</f>
        <v>-35</v>
      </c>
      <c r="Q72" s="5">
        <f>IF(B72&gt;=$C$5,$C$12/$C$13*P72,"")</f>
        <v>0</v>
      </c>
      <c r="R72" s="5">
        <f t="shared" si="21"/>
        <v>0</v>
      </c>
      <c r="S72" s="43">
        <f t="shared" si="15"/>
        <v>0</v>
      </c>
      <c r="T72" s="32">
        <f>IF(AND($C$5&lt;=B72,B72&lt;= $C$17), FV($C$23/12,12*C72,$C$32,$C$20,0)*-1,0)</f>
        <v>0</v>
      </c>
      <c r="V72" s="5">
        <f t="shared" si="19"/>
        <v>0</v>
      </c>
      <c r="W72" s="5">
        <f t="shared" si="9"/>
        <v>0</v>
      </c>
      <c r="X72" s="5" t="e">
        <f t="shared" si="10"/>
        <v>#VALUE!</v>
      </c>
      <c r="Z72" s="5">
        <f t="shared" si="11"/>
        <v>0</v>
      </c>
      <c r="AA72" s="70" t="str">
        <f t="shared" si="16"/>
        <v/>
      </c>
      <c r="AB72" s="45">
        <v>0</v>
      </c>
      <c r="AC72" s="32">
        <f>IF(AND($C$5&lt;=B72, B72&lt;=$C$17), FV($C$22/12,12*D72,$C$21,$C$20,0)*-1,0)</f>
        <v>0</v>
      </c>
      <c r="AE72" s="5">
        <f t="shared" si="12"/>
        <v>0</v>
      </c>
      <c r="AF72" s="5">
        <f t="shared" si="13"/>
        <v>0</v>
      </c>
      <c r="AG72" s="5">
        <f t="shared" si="14"/>
        <v>0</v>
      </c>
      <c r="AI72" s="5">
        <f t="shared" si="17"/>
        <v>0</v>
      </c>
      <c r="AJ72" s="71" t="str">
        <f t="shared" si="18"/>
        <v/>
      </c>
      <c r="AK72" s="65">
        <v>0</v>
      </c>
      <c r="AL72" s="66"/>
    </row>
    <row r="73" spans="1:38" s="5" customFormat="1" x14ac:dyDescent="0.35">
      <c r="A73"/>
      <c r="B73" s="16">
        <v>37</v>
      </c>
      <c r="C73">
        <f t="shared" si="0"/>
        <v>37</v>
      </c>
      <c r="D73" s="17" t="str">
        <f>IF(AND($C$5&lt;=B73, B73&lt;=$C$17), B73-$C$5, "")</f>
        <v/>
      </c>
      <c r="E73" s="17" t="str">
        <f t="shared" si="1"/>
        <v/>
      </c>
      <c r="F73" s="26">
        <f t="shared" si="2"/>
        <v>-36</v>
      </c>
      <c r="G73" s="18">
        <f t="shared" si="3"/>
        <v>37</v>
      </c>
      <c r="H73" s="11">
        <f t="shared" si="4"/>
        <v>0</v>
      </c>
      <c r="I73" s="10">
        <f t="shared" si="5"/>
        <v>0</v>
      </c>
      <c r="J73" s="11">
        <f>IF(B73&gt;=$C$5,($C$17-$C$5)-C73, "")</f>
        <v>-37</v>
      </c>
      <c r="K73" s="11">
        <f>IF(B73&gt;=$C$5,J73*$C$9*$C$11,"")</f>
        <v>0</v>
      </c>
      <c r="L73" s="11">
        <f t="shared" si="20"/>
        <v>0</v>
      </c>
      <c r="M73" s="11">
        <f>IF(B73&gt;=$C$5, (18-$C$16)-C73, "")</f>
        <v>-19</v>
      </c>
      <c r="N73" s="11">
        <f>IF(B73&gt;=$C$5,4*$C$15*$C$14,"")</f>
        <v>0</v>
      </c>
      <c r="O73" s="11">
        <f t="shared" si="7"/>
        <v>0</v>
      </c>
      <c r="P73" s="5">
        <f>IF(B73&gt;=$C$5,$C$13-C73,"")</f>
        <v>-36</v>
      </c>
      <c r="Q73" s="5">
        <f>IF(B73&gt;=$C$5,$C$12/$C$13*P73,"")</f>
        <v>0</v>
      </c>
      <c r="R73" s="5">
        <f t="shared" si="21"/>
        <v>0</v>
      </c>
      <c r="S73" s="43">
        <f t="shared" si="15"/>
        <v>0</v>
      </c>
      <c r="T73" s="32">
        <f>IF(AND($C$5&lt;=B73,B73&lt;= $C$17), FV($C$23/12,12*C73,$C$32,$C$20,0)*-1,0)</f>
        <v>0</v>
      </c>
      <c r="V73" s="5">
        <f t="shared" si="19"/>
        <v>0</v>
      </c>
      <c r="W73" s="5">
        <f t="shared" si="9"/>
        <v>0</v>
      </c>
      <c r="X73" s="5" t="e">
        <f t="shared" si="10"/>
        <v>#VALUE!</v>
      </c>
      <c r="Z73" s="5">
        <f t="shared" si="11"/>
        <v>0</v>
      </c>
      <c r="AA73" s="70" t="str">
        <f t="shared" si="16"/>
        <v/>
      </c>
      <c r="AB73" s="45">
        <v>0</v>
      </c>
      <c r="AC73" s="32">
        <f>IF(AND($C$5&lt;=B73, B73&lt;=$C$17), FV($C$22/12,12*D73,$C$21,$C$20,0)*-1,0)</f>
        <v>0</v>
      </c>
      <c r="AE73" s="5">
        <f t="shared" si="12"/>
        <v>0</v>
      </c>
      <c r="AF73" s="5">
        <f t="shared" si="13"/>
        <v>0</v>
      </c>
      <c r="AG73" s="5">
        <f t="shared" si="14"/>
        <v>0</v>
      </c>
      <c r="AI73" s="5">
        <f t="shared" si="17"/>
        <v>0</v>
      </c>
      <c r="AJ73" s="71" t="str">
        <f t="shared" si="18"/>
        <v/>
      </c>
      <c r="AK73" s="65">
        <v>0</v>
      </c>
      <c r="AL73" s="66"/>
    </row>
    <row r="74" spans="1:38" s="5" customFormat="1" x14ac:dyDescent="0.35">
      <c r="A74"/>
      <c r="B74" s="16">
        <v>38</v>
      </c>
      <c r="C74">
        <f t="shared" si="0"/>
        <v>38</v>
      </c>
      <c r="D74" s="17" t="str">
        <f>IF(AND($C$5&lt;=B74, B74&lt;=$C$17), B74-$C$5, "")</f>
        <v/>
      </c>
      <c r="E74" s="17" t="str">
        <f t="shared" si="1"/>
        <v/>
      </c>
      <c r="F74" s="26">
        <f t="shared" si="2"/>
        <v>-37</v>
      </c>
      <c r="G74" s="18">
        <f t="shared" si="3"/>
        <v>38</v>
      </c>
      <c r="H74" s="11">
        <f t="shared" si="4"/>
        <v>0</v>
      </c>
      <c r="I74" s="10">
        <f>IF(H74&gt;0,H74,0)</f>
        <v>0</v>
      </c>
      <c r="J74" s="11">
        <f>IF(B74&gt;=$C$5,($C$17-$C$5)-C74, "")</f>
        <v>-38</v>
      </c>
      <c r="K74" s="11">
        <f>IF(B74&gt;=$C$5,J74*$C$9*$C$11,"")</f>
        <v>0</v>
      </c>
      <c r="L74" s="11">
        <f t="shared" si="20"/>
        <v>0</v>
      </c>
      <c r="M74" s="11">
        <f>IF(B74&gt;=$C$5, (18-$C$16)-C74, "")</f>
        <v>-20</v>
      </c>
      <c r="N74" s="11">
        <f>IF(B74&gt;=$C$5,4*$C$15*$C$14,"")</f>
        <v>0</v>
      </c>
      <c r="O74" s="11">
        <f t="shared" si="7"/>
        <v>0</v>
      </c>
      <c r="P74" s="5">
        <f>IF(B74&gt;=$C$5,$C$13-C74,"")</f>
        <v>-37</v>
      </c>
      <c r="Q74" s="5">
        <f>IF(B74&gt;=$C$5,$C$12/$C$13*P74,"")</f>
        <v>0</v>
      </c>
      <c r="R74" s="5">
        <f t="shared" si="21"/>
        <v>0</v>
      </c>
      <c r="S74" s="43">
        <f t="shared" si="15"/>
        <v>0</v>
      </c>
      <c r="T74" s="32">
        <f>IF(AND($C$5&lt;=B74,B74&lt;= $C$17), FV($C$23/12,12*C74,$C$32,$C$20,0)*-1,0)</f>
        <v>0</v>
      </c>
      <c r="V74" s="5">
        <f t="shared" si="19"/>
        <v>0</v>
      </c>
      <c r="W74" s="5">
        <f t="shared" si="9"/>
        <v>0</v>
      </c>
      <c r="X74" s="5" t="e">
        <f t="shared" si="10"/>
        <v>#VALUE!</v>
      </c>
      <c r="Z74" s="5">
        <f t="shared" si="11"/>
        <v>0</v>
      </c>
      <c r="AA74" s="70" t="str">
        <f t="shared" si="16"/>
        <v/>
      </c>
      <c r="AB74" s="45">
        <v>0</v>
      </c>
      <c r="AC74" s="32">
        <f>IF(AND($C$5&lt;=B74, B74&lt;=$C$17), FV($C$22/12,12*D74,$C$21,$C$20,0)*-1,0)</f>
        <v>0</v>
      </c>
      <c r="AE74" s="5">
        <f t="shared" si="12"/>
        <v>0</v>
      </c>
      <c r="AF74" s="5">
        <f t="shared" si="13"/>
        <v>0</v>
      </c>
      <c r="AG74" s="5">
        <f t="shared" si="14"/>
        <v>0</v>
      </c>
      <c r="AI74" s="5">
        <f t="shared" si="17"/>
        <v>0</v>
      </c>
      <c r="AJ74" s="71" t="str">
        <f t="shared" si="18"/>
        <v/>
      </c>
      <c r="AK74" s="65">
        <v>0</v>
      </c>
      <c r="AL74" s="66"/>
    </row>
    <row r="75" spans="1:38" s="5" customFormat="1" x14ac:dyDescent="0.35">
      <c r="A75"/>
      <c r="B75" s="16">
        <v>39</v>
      </c>
      <c r="C75">
        <f t="shared" si="0"/>
        <v>39</v>
      </c>
      <c r="D75" s="17" t="str">
        <f>IF(AND($C$5&lt;=B75, B75&lt;=$C$17), B75-$C$5, "")</f>
        <v/>
      </c>
      <c r="E75" s="17" t="str">
        <f t="shared" si="1"/>
        <v/>
      </c>
      <c r="F75" s="26">
        <f t="shared" si="2"/>
        <v>-38</v>
      </c>
      <c r="G75" s="18">
        <f t="shared" si="3"/>
        <v>39</v>
      </c>
      <c r="H75" s="11">
        <f t="shared" si="4"/>
        <v>0</v>
      </c>
      <c r="I75" s="10">
        <f t="shared" si="5"/>
        <v>0</v>
      </c>
      <c r="J75" s="11">
        <f>IF(B75&gt;=$C$5,($C$17-$C$5)-C75, "")</f>
        <v>-39</v>
      </c>
      <c r="K75" s="11">
        <f>IF(B75&gt;=$C$5,J75*$C$9*$C$11,"")</f>
        <v>0</v>
      </c>
      <c r="L75" s="11">
        <f t="shared" si="20"/>
        <v>0</v>
      </c>
      <c r="M75" s="11">
        <f>IF(B75&gt;=$C$5, (18-$C$16)-C75, "")</f>
        <v>-21</v>
      </c>
      <c r="N75" s="11">
        <f>IF(B75&gt;=$C$5,4*$C$15*$C$14,"")</f>
        <v>0</v>
      </c>
      <c r="O75" s="11">
        <f t="shared" si="7"/>
        <v>0</v>
      </c>
      <c r="P75" s="5">
        <f>IF(B75&gt;=$C$5,$C$13-C75,"")</f>
        <v>-38</v>
      </c>
      <c r="Q75" s="5">
        <f>IF(B75&gt;=$C$5,$C$12/$C$13*P75,"")</f>
        <v>0</v>
      </c>
      <c r="R75" s="5">
        <f t="shared" si="21"/>
        <v>0</v>
      </c>
      <c r="S75" s="43">
        <f t="shared" si="15"/>
        <v>0</v>
      </c>
      <c r="T75" s="32">
        <f>IF(AND($C$5&lt;=B75,B75&lt;= $C$17), FV($C$23/12,12*C75,$C$32,$C$20,0)*-1,0)</f>
        <v>0</v>
      </c>
      <c r="V75" s="5">
        <f t="shared" si="19"/>
        <v>0</v>
      </c>
      <c r="W75" s="5">
        <f t="shared" si="9"/>
        <v>0</v>
      </c>
      <c r="X75" s="5" t="e">
        <f t="shared" si="10"/>
        <v>#VALUE!</v>
      </c>
      <c r="Z75" s="5">
        <f t="shared" si="11"/>
        <v>0</v>
      </c>
      <c r="AA75" s="70" t="str">
        <f t="shared" si="16"/>
        <v/>
      </c>
      <c r="AB75" s="45">
        <v>0</v>
      </c>
      <c r="AC75" s="32">
        <f>IF(AND($C$5&lt;=B75, B75&lt;=$C$17), FV($C$22/12,12*D75,$C$21,$C$20,0)*-1,0)</f>
        <v>0</v>
      </c>
      <c r="AE75" s="5">
        <f t="shared" si="12"/>
        <v>0</v>
      </c>
      <c r="AF75" s="5">
        <f t="shared" si="13"/>
        <v>0</v>
      </c>
      <c r="AG75" s="5">
        <f t="shared" si="14"/>
        <v>0</v>
      </c>
      <c r="AI75" s="5">
        <f t="shared" si="17"/>
        <v>0</v>
      </c>
      <c r="AJ75" s="71" t="str">
        <f t="shared" si="18"/>
        <v/>
      </c>
      <c r="AK75" s="65">
        <v>0</v>
      </c>
      <c r="AL75" s="66"/>
    </row>
    <row r="76" spans="1:38" s="5" customFormat="1" x14ac:dyDescent="0.35">
      <c r="A76"/>
      <c r="B76" s="16">
        <v>40</v>
      </c>
      <c r="C76">
        <f t="shared" si="0"/>
        <v>40</v>
      </c>
      <c r="D76" s="17" t="str">
        <f>IF(AND($C$5&lt;=B76, B76&lt;=$C$17), B76-$C$5, "")</f>
        <v/>
      </c>
      <c r="E76" s="17" t="str">
        <f t="shared" si="1"/>
        <v/>
      </c>
      <c r="F76" s="26">
        <f t="shared" si="2"/>
        <v>-39</v>
      </c>
      <c r="G76" s="18">
        <f t="shared" si="3"/>
        <v>40</v>
      </c>
      <c r="H76" s="11">
        <f t="shared" si="4"/>
        <v>0</v>
      </c>
      <c r="I76" s="10">
        <f t="shared" si="5"/>
        <v>0</v>
      </c>
      <c r="J76" s="11">
        <f>IF(B76&gt;=$C$5,($C$17-$C$5)-C76, "")</f>
        <v>-40</v>
      </c>
      <c r="K76" s="11">
        <f>IF(B76&gt;=$C$5,J76*$C$9*$C$11,"")</f>
        <v>0</v>
      </c>
      <c r="L76" s="11">
        <f t="shared" si="20"/>
        <v>0</v>
      </c>
      <c r="M76" s="11">
        <f>IF(B76&gt;=$C$5, (18-$C$16)-C76, "")</f>
        <v>-22</v>
      </c>
      <c r="N76" s="11">
        <f>IF(B76&gt;=$C$5,4*$C$15*$C$14,"")</f>
        <v>0</v>
      </c>
      <c r="O76" s="11">
        <f t="shared" si="7"/>
        <v>0</v>
      </c>
      <c r="P76" s="5">
        <f>IF(B76&gt;=$C$5,$C$13-C76,"")</f>
        <v>-39</v>
      </c>
      <c r="Q76" s="5">
        <f>IF(B76&gt;=$C$5,$C$12/$C$13*P76,"")</f>
        <v>0</v>
      </c>
      <c r="R76" s="5">
        <f t="shared" si="21"/>
        <v>0</v>
      </c>
      <c r="S76" s="43">
        <f t="shared" si="15"/>
        <v>0</v>
      </c>
      <c r="T76" s="32">
        <f>IF(AND($C$5&lt;=B76,B76&lt;= $C$17), FV($C$23/12,12*C76,$C$32,$C$20,0)*-1,0)</f>
        <v>0</v>
      </c>
      <c r="V76" s="5">
        <f t="shared" si="19"/>
        <v>0</v>
      </c>
      <c r="W76" s="5">
        <f t="shared" si="9"/>
        <v>0</v>
      </c>
      <c r="X76" s="5" t="e">
        <f t="shared" si="10"/>
        <v>#VALUE!</v>
      </c>
      <c r="Z76" s="5">
        <f t="shared" si="11"/>
        <v>0</v>
      </c>
      <c r="AA76" s="70" t="str">
        <f t="shared" si="16"/>
        <v/>
      </c>
      <c r="AB76" s="45">
        <v>0</v>
      </c>
      <c r="AC76" s="32">
        <f>IF(AND($C$5&lt;=B76, B76&lt;=$C$17), FV($C$22/12,12*D76,$C$21,$C$20,0)*-1,0)</f>
        <v>0</v>
      </c>
      <c r="AE76" s="5">
        <f t="shared" si="12"/>
        <v>0</v>
      </c>
      <c r="AF76" s="5">
        <f t="shared" si="13"/>
        <v>0</v>
      </c>
      <c r="AG76" s="5">
        <f t="shared" si="14"/>
        <v>0</v>
      </c>
      <c r="AI76" s="5">
        <f t="shared" si="17"/>
        <v>0</v>
      </c>
      <c r="AJ76" s="71" t="str">
        <f t="shared" si="18"/>
        <v/>
      </c>
      <c r="AK76" s="65">
        <v>0</v>
      </c>
      <c r="AL76" s="66"/>
    </row>
    <row r="77" spans="1:38" s="5" customFormat="1" x14ac:dyDescent="0.35">
      <c r="A77"/>
      <c r="B77" s="16">
        <v>41</v>
      </c>
      <c r="C77">
        <f t="shared" si="0"/>
        <v>41</v>
      </c>
      <c r="D77" s="17" t="str">
        <f>IF(AND($C$5&lt;=B77, B77&lt;=$C$17), B77-$C$5, "")</f>
        <v/>
      </c>
      <c r="E77" s="17" t="str">
        <f t="shared" si="1"/>
        <v/>
      </c>
      <c r="F77" s="26">
        <f t="shared" si="2"/>
        <v>-40</v>
      </c>
      <c r="G77" s="18">
        <f t="shared" si="3"/>
        <v>41</v>
      </c>
      <c r="H77" s="11">
        <f t="shared" si="4"/>
        <v>0</v>
      </c>
      <c r="I77" s="10">
        <f t="shared" si="5"/>
        <v>0</v>
      </c>
      <c r="J77" s="11">
        <f>IF(B77&gt;=$C$5,($C$17-$C$5)-C77, "")</f>
        <v>-41</v>
      </c>
      <c r="K77" s="11">
        <f>IF(B77&gt;=$C$5,J77*$C$9*$C$11,"")</f>
        <v>0</v>
      </c>
      <c r="L77" s="11">
        <f t="shared" si="20"/>
        <v>0</v>
      </c>
      <c r="M77" s="11">
        <f>IF(B77&gt;=$C$5, (18-$C$16)-C77, "")</f>
        <v>-23</v>
      </c>
      <c r="N77" s="11">
        <f>IF(B77&gt;=$C$5,4*$C$15*$C$14,"")</f>
        <v>0</v>
      </c>
      <c r="O77" s="11">
        <f t="shared" si="7"/>
        <v>0</v>
      </c>
      <c r="P77" s="5">
        <f>IF(B77&gt;=$C$5,$C$13-C77,"")</f>
        <v>-40</v>
      </c>
      <c r="Q77" s="5">
        <f>IF(B77&gt;=$C$5,$C$12/$C$13*P77,"")</f>
        <v>0</v>
      </c>
      <c r="R77" s="5">
        <f t="shared" si="21"/>
        <v>0</v>
      </c>
      <c r="S77" s="43">
        <f t="shared" si="15"/>
        <v>0</v>
      </c>
      <c r="T77" s="32">
        <f>IF(AND($C$5&lt;=B77,B77&lt;= $C$17), FV($C$23/12,12*C77,$C$32,$C$20,0)*-1,0)</f>
        <v>0</v>
      </c>
      <c r="V77" s="5">
        <f t="shared" si="19"/>
        <v>0</v>
      </c>
      <c r="W77" s="5">
        <f t="shared" si="9"/>
        <v>0</v>
      </c>
      <c r="X77" s="5" t="e">
        <f t="shared" si="10"/>
        <v>#VALUE!</v>
      </c>
      <c r="Z77" s="5">
        <f t="shared" si="11"/>
        <v>0</v>
      </c>
      <c r="AA77" s="70" t="str">
        <f t="shared" si="16"/>
        <v/>
      </c>
      <c r="AB77" s="45">
        <v>0</v>
      </c>
      <c r="AC77" s="32">
        <f>IF(AND($C$5&lt;=B77, B77&lt;=$C$17), FV($C$22/12,12*D77,$C$21,$C$20,0)*-1,0)</f>
        <v>0</v>
      </c>
      <c r="AE77" s="5">
        <f t="shared" si="12"/>
        <v>0</v>
      </c>
      <c r="AF77" s="5">
        <f t="shared" si="13"/>
        <v>0</v>
      </c>
      <c r="AG77" s="5">
        <f t="shared" si="14"/>
        <v>0</v>
      </c>
      <c r="AI77" s="5">
        <f t="shared" si="17"/>
        <v>0</v>
      </c>
      <c r="AJ77" s="71" t="str">
        <f t="shared" si="18"/>
        <v/>
      </c>
      <c r="AK77" s="65">
        <v>0</v>
      </c>
      <c r="AL77" s="66"/>
    </row>
    <row r="78" spans="1:38" s="5" customFormat="1" x14ac:dyDescent="0.35">
      <c r="A78"/>
      <c r="B78" s="16">
        <v>42</v>
      </c>
      <c r="C78">
        <f t="shared" si="0"/>
        <v>42</v>
      </c>
      <c r="D78" s="17" t="str">
        <f>IF(AND($C$5&lt;=B78, B78&lt;=$C$17), B78-$C$5, "")</f>
        <v/>
      </c>
      <c r="E78" s="17" t="str">
        <f t="shared" si="1"/>
        <v/>
      </c>
      <c r="F78" s="26">
        <f t="shared" si="2"/>
        <v>-41</v>
      </c>
      <c r="G78" s="18">
        <f t="shared" si="3"/>
        <v>42</v>
      </c>
      <c r="H78" s="11">
        <f t="shared" si="4"/>
        <v>0</v>
      </c>
      <c r="I78" s="10">
        <f t="shared" si="5"/>
        <v>0</v>
      </c>
      <c r="J78" s="11">
        <f>IF(B78&gt;=$C$5,($C$17-$C$5)-C78, "")</f>
        <v>-42</v>
      </c>
      <c r="K78" s="11">
        <f>IF(B78&gt;=$C$5,J78*$C$9*$C$11,"")</f>
        <v>0</v>
      </c>
      <c r="L78" s="11">
        <f t="shared" si="20"/>
        <v>0</v>
      </c>
      <c r="M78" s="11">
        <f>IF(B78&gt;=$C$5, (18-$C$16)-C78, "")</f>
        <v>-24</v>
      </c>
      <c r="N78" s="11">
        <f>IF(B78&gt;=$C$5,4*$C$15*$C$14,"")</f>
        <v>0</v>
      </c>
      <c r="O78" s="11">
        <f t="shared" si="7"/>
        <v>0</v>
      </c>
      <c r="P78" s="5">
        <f>IF(B78&gt;=$C$5,$C$13-C78,"")</f>
        <v>-41</v>
      </c>
      <c r="Q78" s="5">
        <f>IF(B78&gt;=$C$5,$C$12/$C$13*P78,"")</f>
        <v>0</v>
      </c>
      <c r="R78" s="5">
        <f t="shared" si="21"/>
        <v>0</v>
      </c>
      <c r="S78" s="43">
        <f t="shared" si="15"/>
        <v>0</v>
      </c>
      <c r="T78" s="32">
        <f>IF(AND($C$5&lt;=B78,B78&lt;= $C$17), FV($C$23/12,12*C78,$C$32,$C$20,0)*-1,0)</f>
        <v>0</v>
      </c>
      <c r="V78" s="5">
        <f t="shared" si="19"/>
        <v>0</v>
      </c>
      <c r="W78" s="5">
        <f t="shared" si="9"/>
        <v>0</v>
      </c>
      <c r="X78" s="5" t="e">
        <f t="shared" si="10"/>
        <v>#VALUE!</v>
      </c>
      <c r="Z78" s="5">
        <f t="shared" si="11"/>
        <v>0</v>
      </c>
      <c r="AA78" s="70" t="str">
        <f t="shared" si="16"/>
        <v/>
      </c>
      <c r="AB78" s="45">
        <v>0</v>
      </c>
      <c r="AC78" s="32">
        <f>IF(AND($C$5&lt;=B78, B78&lt;=$C$17), FV($C$22/12,12*D78,$C$21,$C$20,0)*-1,0)</f>
        <v>0</v>
      </c>
      <c r="AE78" s="5">
        <f t="shared" si="12"/>
        <v>0</v>
      </c>
      <c r="AF78" s="5">
        <f t="shared" si="13"/>
        <v>0</v>
      </c>
      <c r="AG78" s="5">
        <f t="shared" si="14"/>
        <v>0</v>
      </c>
      <c r="AI78" s="5">
        <f t="shared" si="17"/>
        <v>0</v>
      </c>
      <c r="AJ78" s="71" t="str">
        <f t="shared" si="18"/>
        <v/>
      </c>
      <c r="AK78" s="65">
        <v>0</v>
      </c>
      <c r="AL78" s="66"/>
    </row>
    <row r="79" spans="1:38" s="5" customFormat="1" x14ac:dyDescent="0.35">
      <c r="A79"/>
      <c r="B79" s="16">
        <v>43</v>
      </c>
      <c r="C79">
        <f t="shared" si="0"/>
        <v>43</v>
      </c>
      <c r="D79" s="17" t="str">
        <f>IF(AND($C$5&lt;=B79, B79&lt;=$C$17), B79-$C$5, "")</f>
        <v/>
      </c>
      <c r="E79" s="17" t="str">
        <f t="shared" si="1"/>
        <v/>
      </c>
      <c r="F79" s="26">
        <f t="shared" si="2"/>
        <v>-42</v>
      </c>
      <c r="G79" s="18">
        <f t="shared" si="3"/>
        <v>43</v>
      </c>
      <c r="H79" s="11">
        <f t="shared" si="4"/>
        <v>0</v>
      </c>
      <c r="I79" s="10">
        <f t="shared" si="5"/>
        <v>0</v>
      </c>
      <c r="J79" s="11">
        <f>IF(B79&gt;=$C$5,($C$17-$C$5)-C79, "")</f>
        <v>-43</v>
      </c>
      <c r="K79" s="11">
        <f>IF(B79&gt;=$C$5,J79*$C$9*$C$11,"")</f>
        <v>0</v>
      </c>
      <c r="L79" s="11">
        <f t="shared" si="20"/>
        <v>0</v>
      </c>
      <c r="M79" s="11">
        <f>IF(B79&gt;=$C$5, (18-$C$16)-C79, "")</f>
        <v>-25</v>
      </c>
      <c r="N79" s="11">
        <f>IF(B79&gt;=$C$5,4*$C$15*$C$14,"")</f>
        <v>0</v>
      </c>
      <c r="O79" s="11">
        <f t="shared" si="7"/>
        <v>0</v>
      </c>
      <c r="P79" s="5">
        <f>IF(B79&gt;=$C$5,$C$13-C79,"")</f>
        <v>-42</v>
      </c>
      <c r="Q79" s="5">
        <f>IF(B79&gt;=$C$5,$C$12/$C$13*P79,"")</f>
        <v>0</v>
      </c>
      <c r="R79" s="5">
        <f t="shared" si="21"/>
        <v>0</v>
      </c>
      <c r="S79" s="43">
        <f t="shared" si="15"/>
        <v>0</v>
      </c>
      <c r="T79" s="32">
        <f>IF(AND($C$5&lt;=B79,B79&lt;= $C$17), FV($C$23/12,12*C79,$C$32,$C$20,0)*-1,0)</f>
        <v>0</v>
      </c>
      <c r="V79" s="5">
        <f t="shared" si="19"/>
        <v>0</v>
      </c>
      <c r="W79" s="5">
        <f t="shared" si="9"/>
        <v>0</v>
      </c>
      <c r="X79" s="5" t="e">
        <f t="shared" si="10"/>
        <v>#VALUE!</v>
      </c>
      <c r="Z79" s="5">
        <f t="shared" si="11"/>
        <v>0</v>
      </c>
      <c r="AA79" s="70" t="str">
        <f t="shared" si="16"/>
        <v/>
      </c>
      <c r="AB79" s="45">
        <v>0</v>
      </c>
      <c r="AC79" s="32">
        <f>IF(AND($C$5&lt;=B79, B79&lt;=$C$17), FV($C$22/12,12*D79,$C$21,$C$20,0)*-1,0)</f>
        <v>0</v>
      </c>
      <c r="AE79" s="5">
        <f t="shared" si="12"/>
        <v>0</v>
      </c>
      <c r="AF79" s="5">
        <f t="shared" si="13"/>
        <v>0</v>
      </c>
      <c r="AG79" s="5">
        <f t="shared" si="14"/>
        <v>0</v>
      </c>
      <c r="AI79" s="5">
        <f t="shared" si="17"/>
        <v>0</v>
      </c>
      <c r="AJ79" s="71" t="str">
        <f t="shared" si="18"/>
        <v/>
      </c>
      <c r="AK79" s="65">
        <v>0</v>
      </c>
      <c r="AL79" s="66"/>
    </row>
    <row r="80" spans="1:38" s="5" customFormat="1" x14ac:dyDescent="0.35">
      <c r="A80"/>
      <c r="B80" s="16">
        <v>44</v>
      </c>
      <c r="C80">
        <f t="shared" si="0"/>
        <v>44</v>
      </c>
      <c r="D80" s="17" t="str">
        <f>IF(AND($C$5&lt;=B80, B80&lt;=$C$17), B80-$C$5, "")</f>
        <v/>
      </c>
      <c r="E80" s="17" t="str">
        <f t="shared" si="1"/>
        <v/>
      </c>
      <c r="F80" s="26">
        <f t="shared" si="2"/>
        <v>-43</v>
      </c>
      <c r="G80" s="18">
        <f t="shared" si="3"/>
        <v>44</v>
      </c>
      <c r="H80" s="11">
        <f t="shared" si="4"/>
        <v>0</v>
      </c>
      <c r="I80" s="10">
        <f t="shared" si="5"/>
        <v>0</v>
      </c>
      <c r="J80" s="11">
        <f>IF(B80&gt;=$C$5,($C$17-$C$5)-C80, "")</f>
        <v>-44</v>
      </c>
      <c r="K80" s="11">
        <f>IF(B80&gt;=$C$5,J80*$C$9*$C$11,"")</f>
        <v>0</v>
      </c>
      <c r="L80" s="11">
        <f t="shared" si="20"/>
        <v>0</v>
      </c>
      <c r="M80" s="11">
        <f>IF(B80&gt;=$C$5, (18-$C$16)-C80, "")</f>
        <v>-26</v>
      </c>
      <c r="N80" s="11">
        <f>IF(B80&gt;=$C$5,4*$C$15*$C$14,"")</f>
        <v>0</v>
      </c>
      <c r="O80" s="11">
        <f t="shared" si="7"/>
        <v>0</v>
      </c>
      <c r="P80" s="5">
        <f>IF(B80&gt;=$C$5,$C$13-C80,"")</f>
        <v>-43</v>
      </c>
      <c r="Q80" s="5">
        <f>IF(B80&gt;=$C$5,$C$12/$C$13*P80,"")</f>
        <v>0</v>
      </c>
      <c r="R80" s="5">
        <f t="shared" si="21"/>
        <v>0</v>
      </c>
      <c r="S80" s="43">
        <f t="shared" si="15"/>
        <v>0</v>
      </c>
      <c r="T80" s="32">
        <f>IF(AND($C$5&lt;=B80,B80&lt;= $C$17), FV($C$23/12,12*C80,$C$32,$C$20,0)*-1,0)</f>
        <v>0</v>
      </c>
      <c r="V80" s="5">
        <f t="shared" si="19"/>
        <v>0</v>
      </c>
      <c r="W80" s="5">
        <f t="shared" si="9"/>
        <v>0</v>
      </c>
      <c r="X80" s="5" t="e">
        <f t="shared" si="10"/>
        <v>#VALUE!</v>
      </c>
      <c r="Z80" s="5">
        <f t="shared" si="11"/>
        <v>0</v>
      </c>
      <c r="AA80" s="70" t="str">
        <f t="shared" si="16"/>
        <v/>
      </c>
      <c r="AB80" s="45">
        <v>0</v>
      </c>
      <c r="AC80" s="32">
        <f>IF(AND($C$5&lt;=B80, B80&lt;=$C$17), FV($C$22/12,12*D80,$C$21,$C$20,0)*-1,0)</f>
        <v>0</v>
      </c>
      <c r="AE80" s="5">
        <f t="shared" si="12"/>
        <v>0</v>
      </c>
      <c r="AF80" s="5">
        <f t="shared" si="13"/>
        <v>0</v>
      </c>
      <c r="AG80" s="5">
        <f t="shared" si="14"/>
        <v>0</v>
      </c>
      <c r="AI80" s="5">
        <f t="shared" si="17"/>
        <v>0</v>
      </c>
      <c r="AJ80" s="71" t="str">
        <f t="shared" si="18"/>
        <v/>
      </c>
      <c r="AK80" s="65">
        <v>0</v>
      </c>
      <c r="AL80" s="66"/>
    </row>
    <row r="81" spans="1:38" s="5" customFormat="1" x14ac:dyDescent="0.35">
      <c r="A81"/>
      <c r="B81" s="16">
        <v>45</v>
      </c>
      <c r="C81">
        <f t="shared" si="0"/>
        <v>45</v>
      </c>
      <c r="D81" s="17" t="str">
        <f>IF(AND($C$5&lt;=B81, B81&lt;=$C$17), B81-$C$5, "")</f>
        <v/>
      </c>
      <c r="E81" s="17" t="str">
        <f t="shared" si="1"/>
        <v/>
      </c>
      <c r="F81" s="26">
        <f t="shared" si="2"/>
        <v>-44</v>
      </c>
      <c r="G81" s="18">
        <f t="shared" si="3"/>
        <v>45</v>
      </c>
      <c r="H81" s="11">
        <f t="shared" si="4"/>
        <v>0</v>
      </c>
      <c r="I81" s="10">
        <f t="shared" si="5"/>
        <v>0</v>
      </c>
      <c r="J81" s="11">
        <f>IF(B81&gt;=$C$5,($C$17-$C$5)-C81, "")</f>
        <v>-45</v>
      </c>
      <c r="K81" s="11">
        <f>IF(B81&gt;=$C$5,J81*$C$9*$C$11,"")</f>
        <v>0</v>
      </c>
      <c r="L81" s="11">
        <f t="shared" si="20"/>
        <v>0</v>
      </c>
      <c r="M81" s="11">
        <f>IF(B81&gt;=$C$5, (18-$C$16)-C81, "")</f>
        <v>-27</v>
      </c>
      <c r="N81" s="11">
        <f>IF(B81&gt;=$C$5,4*$C$15*$C$14,"")</f>
        <v>0</v>
      </c>
      <c r="O81" s="11">
        <f t="shared" si="7"/>
        <v>0</v>
      </c>
      <c r="P81" s="5">
        <f>IF(B81&gt;=$C$5,$C$13-C81,"")</f>
        <v>-44</v>
      </c>
      <c r="Q81" s="5">
        <f>IF(B81&gt;=$C$5,$C$12/$C$13*P81,"")</f>
        <v>0</v>
      </c>
      <c r="R81" s="5">
        <f t="shared" si="21"/>
        <v>0</v>
      </c>
      <c r="S81" s="43">
        <f t="shared" si="15"/>
        <v>0</v>
      </c>
      <c r="T81" s="32">
        <f>IF(AND($C$5&lt;=B81,B81&lt;= $C$17), FV($C$23/12,12*C81,$C$32,$C$20,0)*-1,0)</f>
        <v>0</v>
      </c>
      <c r="V81" s="5">
        <f t="shared" si="19"/>
        <v>0</v>
      </c>
      <c r="W81" s="5">
        <f t="shared" si="9"/>
        <v>0</v>
      </c>
      <c r="X81" s="5" t="e">
        <f t="shared" si="10"/>
        <v>#VALUE!</v>
      </c>
      <c r="Z81" s="5">
        <f t="shared" si="11"/>
        <v>0</v>
      </c>
      <c r="AA81" s="70" t="str">
        <f t="shared" si="16"/>
        <v/>
      </c>
      <c r="AB81" s="45">
        <v>0</v>
      </c>
      <c r="AC81" s="32">
        <f>IF(AND($C$5&lt;=B81, B81&lt;=$C$17), FV($C$22/12,12*D81,$C$21,$C$20,0)*-1,0)</f>
        <v>0</v>
      </c>
      <c r="AE81" s="5">
        <f t="shared" si="12"/>
        <v>0</v>
      </c>
      <c r="AF81" s="5">
        <f t="shared" si="13"/>
        <v>0</v>
      </c>
      <c r="AG81" s="5">
        <f t="shared" si="14"/>
        <v>0</v>
      </c>
      <c r="AI81" s="5">
        <f t="shared" si="17"/>
        <v>0</v>
      </c>
      <c r="AJ81" s="71" t="str">
        <f t="shared" si="18"/>
        <v/>
      </c>
      <c r="AK81" s="65">
        <v>0</v>
      </c>
      <c r="AL81" s="66"/>
    </row>
    <row r="82" spans="1:38" s="5" customFormat="1" x14ac:dyDescent="0.35">
      <c r="A82"/>
      <c r="B82" s="16">
        <v>46</v>
      </c>
      <c r="C82">
        <f t="shared" si="0"/>
        <v>46</v>
      </c>
      <c r="D82" s="17" t="str">
        <f>IF(AND($C$5&lt;=B82, B82&lt;=$C$17), B82-$C$5, "")</f>
        <v/>
      </c>
      <c r="E82" s="17" t="str">
        <f t="shared" si="1"/>
        <v/>
      </c>
      <c r="F82" s="26">
        <f t="shared" si="2"/>
        <v>-45</v>
      </c>
      <c r="G82" s="18">
        <f t="shared" si="3"/>
        <v>46</v>
      </c>
      <c r="H82" s="11">
        <f t="shared" si="4"/>
        <v>0</v>
      </c>
      <c r="I82" s="10">
        <f t="shared" si="5"/>
        <v>0</v>
      </c>
      <c r="J82" s="11">
        <f>IF(B82&gt;=$C$5,($C$17-$C$5)-C82, "")</f>
        <v>-46</v>
      </c>
      <c r="K82" s="11">
        <f>IF(B82&gt;=$C$5,J82*$C$9*$C$11,"")</f>
        <v>0</v>
      </c>
      <c r="L82" s="11">
        <f t="shared" si="20"/>
        <v>0</v>
      </c>
      <c r="M82" s="11">
        <f>IF(B82&gt;=$C$5, (18-$C$16)-C82, "")</f>
        <v>-28</v>
      </c>
      <c r="N82" s="11">
        <f>IF(B82&gt;=$C$5,4*$C$15*$C$14,"")</f>
        <v>0</v>
      </c>
      <c r="O82" s="11">
        <f>IF(M82&gt;=0,N82,0)</f>
        <v>0</v>
      </c>
      <c r="P82" s="5">
        <f>IF(B82&gt;=$C$5,$C$13-C82,"")</f>
        <v>-45</v>
      </c>
      <c r="Q82" s="5">
        <f>IF(B82&gt;=$C$5,$C$12/$C$13*P82,"")</f>
        <v>0</v>
      </c>
      <c r="R82" s="5">
        <f t="shared" si="21"/>
        <v>0</v>
      </c>
      <c r="S82" s="43">
        <f t="shared" si="15"/>
        <v>0</v>
      </c>
      <c r="T82" s="32">
        <f>IF(AND($C$5&lt;=B82,B82&lt;= $C$17), FV($C$23/12,12*C82,$C$32,$C$20,0)*-1,0)</f>
        <v>0</v>
      </c>
      <c r="V82" s="5">
        <f t="shared" si="19"/>
        <v>0</v>
      </c>
      <c r="W82" s="5">
        <f t="shared" si="9"/>
        <v>0</v>
      </c>
      <c r="X82" s="5" t="e">
        <f t="shared" si="10"/>
        <v>#VALUE!</v>
      </c>
      <c r="Z82" s="5">
        <f t="shared" si="11"/>
        <v>0</v>
      </c>
      <c r="AA82" s="70" t="str">
        <f t="shared" si="16"/>
        <v/>
      </c>
      <c r="AB82" s="45">
        <v>0</v>
      </c>
      <c r="AC82" s="32">
        <f>IF(AND($C$5&lt;=B82, B82&lt;=$C$17), FV($C$22/12,12*D82,$C$21,$C$20,0)*-1,0)</f>
        <v>0</v>
      </c>
      <c r="AE82" s="5">
        <f t="shared" si="12"/>
        <v>0</v>
      </c>
      <c r="AF82" s="5">
        <f t="shared" si="13"/>
        <v>0</v>
      </c>
      <c r="AG82" s="5">
        <f t="shared" si="14"/>
        <v>0</v>
      </c>
      <c r="AI82" s="5">
        <f t="shared" si="17"/>
        <v>0</v>
      </c>
      <c r="AJ82" s="71" t="str">
        <f t="shared" si="18"/>
        <v/>
      </c>
      <c r="AK82" s="65">
        <v>0</v>
      </c>
      <c r="AL82" s="66"/>
    </row>
    <row r="83" spans="1:38" s="5" customFormat="1" x14ac:dyDescent="0.35">
      <c r="A83"/>
      <c r="B83" s="16">
        <v>47</v>
      </c>
      <c r="C83">
        <f t="shared" si="0"/>
        <v>47</v>
      </c>
      <c r="D83" s="17" t="str">
        <f>IF(AND($C$5&lt;=B83, B83&lt;=$C$17), B83-$C$5, "")</f>
        <v/>
      </c>
      <c r="E83" s="17" t="str">
        <f t="shared" si="1"/>
        <v/>
      </c>
      <c r="F83" s="26">
        <f t="shared" si="2"/>
        <v>-46</v>
      </c>
      <c r="G83" s="18">
        <f t="shared" si="3"/>
        <v>47</v>
      </c>
      <c r="H83" s="11">
        <f t="shared" si="4"/>
        <v>0</v>
      </c>
      <c r="I83" s="10">
        <f t="shared" si="5"/>
        <v>0</v>
      </c>
      <c r="J83" s="11">
        <f>IF(B83&gt;=$C$5,($C$17-$C$5)-C83, "")</f>
        <v>-47</v>
      </c>
      <c r="K83" s="11">
        <f>IF(B83&gt;=$C$5,J83*$C$9*$C$11,"")</f>
        <v>0</v>
      </c>
      <c r="L83" s="11">
        <f t="shared" si="20"/>
        <v>0</v>
      </c>
      <c r="M83" s="11">
        <f>IF(B83&gt;=$C$5, (18-$C$16)-C83, "")</f>
        <v>-29</v>
      </c>
      <c r="N83" s="11">
        <f>IF(B83&gt;=$C$5,4*$C$15*$C$14,"")</f>
        <v>0</v>
      </c>
      <c r="O83" s="11">
        <f t="shared" si="7"/>
        <v>0</v>
      </c>
      <c r="P83" s="5">
        <f>IF(B83&gt;=$C$5,$C$13-C83,"")</f>
        <v>-46</v>
      </c>
      <c r="Q83" s="5">
        <f>IF(B83&gt;=$C$5,$C$12/$C$13*P83,"")</f>
        <v>0</v>
      </c>
      <c r="R83" s="5">
        <f t="shared" si="21"/>
        <v>0</v>
      </c>
      <c r="S83" s="43">
        <f t="shared" si="15"/>
        <v>0</v>
      </c>
      <c r="T83" s="32">
        <f>IF(AND($C$5&lt;=B83,B83&lt;= $C$17), FV($C$23/12,12*C83,$C$32,$C$20,0)*-1,0)</f>
        <v>0</v>
      </c>
      <c r="V83" s="5">
        <f t="shared" si="19"/>
        <v>0</v>
      </c>
      <c r="W83" s="5">
        <f t="shared" si="9"/>
        <v>0</v>
      </c>
      <c r="X83" s="5" t="e">
        <f t="shared" si="10"/>
        <v>#VALUE!</v>
      </c>
      <c r="Z83" s="5">
        <f t="shared" si="11"/>
        <v>0</v>
      </c>
      <c r="AA83" s="70" t="str">
        <f t="shared" si="16"/>
        <v/>
      </c>
      <c r="AB83" s="45">
        <v>0</v>
      </c>
      <c r="AC83" s="32">
        <f>IF(AND($C$5&lt;=B83, B83&lt;=$C$17), FV($C$22/12,12*D83,$C$21,$C$20,0)*-1,0)</f>
        <v>0</v>
      </c>
      <c r="AE83" s="5">
        <f t="shared" si="12"/>
        <v>0</v>
      </c>
      <c r="AF83" s="5">
        <f t="shared" si="13"/>
        <v>0</v>
      </c>
      <c r="AG83" s="5">
        <f t="shared" si="14"/>
        <v>0</v>
      </c>
      <c r="AI83" s="5">
        <f t="shared" si="17"/>
        <v>0</v>
      </c>
      <c r="AJ83" s="71" t="str">
        <f t="shared" si="18"/>
        <v/>
      </c>
      <c r="AK83" s="65">
        <v>0</v>
      </c>
      <c r="AL83" s="66"/>
    </row>
    <row r="84" spans="1:38" s="5" customFormat="1" x14ac:dyDescent="0.35">
      <c r="A84"/>
      <c r="B84" s="16">
        <v>48</v>
      </c>
      <c r="C84">
        <f t="shared" si="0"/>
        <v>48</v>
      </c>
      <c r="D84" s="17" t="str">
        <f>IF(AND($C$5&lt;=B84, B84&lt;=$C$17), B84-$C$5, "")</f>
        <v/>
      </c>
      <c r="E84" s="17" t="str">
        <f t="shared" si="1"/>
        <v/>
      </c>
      <c r="F84" s="26">
        <f t="shared" si="2"/>
        <v>-47</v>
      </c>
      <c r="G84" s="18">
        <f t="shared" si="3"/>
        <v>48</v>
      </c>
      <c r="H84" s="11">
        <f t="shared" si="4"/>
        <v>0</v>
      </c>
      <c r="I84" s="10">
        <f t="shared" si="5"/>
        <v>0</v>
      </c>
      <c r="J84" s="11">
        <f>IF(B84&gt;=$C$5,($C$17-$C$5)-C84, "")</f>
        <v>-48</v>
      </c>
      <c r="K84" s="11">
        <f>IF(B84&gt;=$C$5,J84*$C$9*$C$11,"")</f>
        <v>0</v>
      </c>
      <c r="L84" s="11">
        <f t="shared" si="20"/>
        <v>0</v>
      </c>
      <c r="M84" s="11">
        <f>IF(B84&gt;=$C$5, (18-$C$16)-C84, "")</f>
        <v>-30</v>
      </c>
      <c r="N84" s="11">
        <f>IF(B84&gt;=$C$5,4*$C$15*$C$14,"")</f>
        <v>0</v>
      </c>
      <c r="O84" s="11">
        <f t="shared" si="7"/>
        <v>0</v>
      </c>
      <c r="P84" s="5">
        <f>IF(B84&gt;=$C$5,$C$13-C84,"")</f>
        <v>-47</v>
      </c>
      <c r="Q84" s="5">
        <f>IF(B84&gt;=$C$5,$C$12/$C$13*P84,"")</f>
        <v>0</v>
      </c>
      <c r="R84" s="5">
        <f t="shared" si="21"/>
        <v>0</v>
      </c>
      <c r="S84" s="43">
        <f t="shared" si="15"/>
        <v>0</v>
      </c>
      <c r="T84" s="32">
        <f>IF(AND($C$5&lt;=B84,B84&lt;= $C$17), FV($C$23/12,12*C84,$C$32,$C$20,0)*-1,0)</f>
        <v>0</v>
      </c>
      <c r="V84" s="5">
        <f t="shared" si="19"/>
        <v>0</v>
      </c>
      <c r="W84" s="5">
        <f t="shared" si="9"/>
        <v>0</v>
      </c>
      <c r="X84" s="5" t="e">
        <f t="shared" si="10"/>
        <v>#VALUE!</v>
      </c>
      <c r="Z84" s="5">
        <f t="shared" si="11"/>
        <v>0</v>
      </c>
      <c r="AA84" s="70" t="str">
        <f t="shared" si="16"/>
        <v/>
      </c>
      <c r="AB84" s="45">
        <v>0</v>
      </c>
      <c r="AC84" s="32">
        <f>IF(AND($C$5&lt;=B84, B84&lt;=$C$17), FV($C$22/12,12*D84,$C$21,$C$20,0)*-1,0)</f>
        <v>0</v>
      </c>
      <c r="AE84" s="5">
        <f t="shared" si="12"/>
        <v>0</v>
      </c>
      <c r="AF84" s="5">
        <f t="shared" si="13"/>
        <v>0</v>
      </c>
      <c r="AG84" s="5">
        <f t="shared" si="14"/>
        <v>0</v>
      </c>
      <c r="AI84" s="5">
        <f t="shared" si="17"/>
        <v>0</v>
      </c>
      <c r="AJ84" s="71" t="str">
        <f t="shared" si="18"/>
        <v/>
      </c>
      <c r="AK84" s="65">
        <v>0</v>
      </c>
      <c r="AL84" s="66"/>
    </row>
    <row r="85" spans="1:38" s="5" customFormat="1" x14ac:dyDescent="0.35">
      <c r="A85"/>
      <c r="B85" s="16">
        <v>49</v>
      </c>
      <c r="C85">
        <f t="shared" si="0"/>
        <v>49</v>
      </c>
      <c r="D85" s="17" t="str">
        <f>IF(AND($C$5&lt;=B85, B85&lt;=$C$17), B85-$C$5, "")</f>
        <v/>
      </c>
      <c r="E85" s="17" t="str">
        <f t="shared" si="1"/>
        <v/>
      </c>
      <c r="F85" s="26">
        <f t="shared" si="2"/>
        <v>-48</v>
      </c>
      <c r="G85" s="18">
        <f t="shared" si="3"/>
        <v>49</v>
      </c>
      <c r="H85" s="11">
        <f t="shared" si="4"/>
        <v>0</v>
      </c>
      <c r="I85" s="10">
        <f t="shared" si="5"/>
        <v>0</v>
      </c>
      <c r="J85" s="11">
        <f>IF(B85&gt;=$C$5,($C$17-$C$5)-C85, "")</f>
        <v>-49</v>
      </c>
      <c r="K85" s="11">
        <f>IF(B85&gt;=$C$5,J85*$C$9*$C$11,"")</f>
        <v>0</v>
      </c>
      <c r="L85" s="11">
        <f t="shared" si="20"/>
        <v>0</v>
      </c>
      <c r="M85" s="11">
        <f>IF(B85&gt;=$C$5, (18-$C$16)-C85, "")</f>
        <v>-31</v>
      </c>
      <c r="N85" s="11">
        <f>IF(B85&gt;=$C$5,4*$C$15*$C$14,"")</f>
        <v>0</v>
      </c>
      <c r="O85" s="11">
        <f t="shared" si="7"/>
        <v>0</v>
      </c>
      <c r="P85" s="5">
        <f>IF(B85&gt;=$C$5,$C$13-C85,"")</f>
        <v>-48</v>
      </c>
      <c r="Q85" s="5">
        <f>IF(B85&gt;=$C$5,$C$12/$C$13*P85,"")</f>
        <v>0</v>
      </c>
      <c r="R85" s="5">
        <f t="shared" si="21"/>
        <v>0</v>
      </c>
      <c r="S85" s="43">
        <f t="shared" si="15"/>
        <v>0</v>
      </c>
      <c r="T85" s="32">
        <f>IF(AND($C$5&lt;=B85,B85&lt;= $C$17), FV($C$23/12,12*C85,$C$32,$C$20,0)*-1,0)</f>
        <v>0</v>
      </c>
      <c r="V85" s="5">
        <f t="shared" si="19"/>
        <v>0</v>
      </c>
      <c r="W85" s="5">
        <f t="shared" si="9"/>
        <v>0</v>
      </c>
      <c r="X85" s="5" t="e">
        <f t="shared" si="10"/>
        <v>#VALUE!</v>
      </c>
      <c r="Z85" s="5">
        <f t="shared" si="11"/>
        <v>0</v>
      </c>
      <c r="AA85" s="70" t="str">
        <f t="shared" si="16"/>
        <v/>
      </c>
      <c r="AB85" s="45">
        <v>0</v>
      </c>
      <c r="AC85" s="32">
        <f>IF(AND($C$5&lt;=B85, B85&lt;=$C$17), FV($C$22/12,12*D85,$C$21,$C$20,0)*-1,0)</f>
        <v>0</v>
      </c>
      <c r="AE85" s="5">
        <f t="shared" si="12"/>
        <v>0</v>
      </c>
      <c r="AF85" s="5">
        <f t="shared" si="13"/>
        <v>0</v>
      </c>
      <c r="AG85" s="5">
        <f t="shared" si="14"/>
        <v>0</v>
      </c>
      <c r="AI85" s="5">
        <f t="shared" si="17"/>
        <v>0</v>
      </c>
      <c r="AJ85" s="71" t="str">
        <f t="shared" si="18"/>
        <v/>
      </c>
      <c r="AK85" s="65">
        <v>0</v>
      </c>
      <c r="AL85" s="66"/>
    </row>
    <row r="86" spans="1:38" s="5" customFormat="1" x14ac:dyDescent="0.35">
      <c r="A86"/>
      <c r="B86" s="16">
        <v>50</v>
      </c>
      <c r="C86">
        <f t="shared" si="0"/>
        <v>50</v>
      </c>
      <c r="D86" s="17" t="str">
        <f>IF(AND($C$5&lt;=B86, B86&lt;=$C$17), B86-$C$5, "")</f>
        <v/>
      </c>
      <c r="E86" s="17" t="str">
        <f t="shared" si="1"/>
        <v/>
      </c>
      <c r="F86" s="26">
        <f t="shared" si="2"/>
        <v>-49</v>
      </c>
      <c r="G86" s="18">
        <f t="shared" si="3"/>
        <v>50</v>
      </c>
      <c r="H86" s="11">
        <f t="shared" si="4"/>
        <v>0</v>
      </c>
      <c r="I86" s="10">
        <f t="shared" si="5"/>
        <v>0</v>
      </c>
      <c r="J86" s="11">
        <f>IF(B86&gt;=$C$5,($C$17-$C$5)-C86, "")</f>
        <v>-50</v>
      </c>
      <c r="K86" s="11">
        <f>IF(B86&gt;=$C$5,J86*$C$9*$C$11,"")</f>
        <v>0</v>
      </c>
      <c r="L86" s="11">
        <f t="shared" si="20"/>
        <v>0</v>
      </c>
      <c r="M86" s="11">
        <f>IF(B86&gt;=$C$5, (18-$C$16)-C86, "")</f>
        <v>-32</v>
      </c>
      <c r="N86" s="11">
        <f>IF(B86&gt;=$C$5,4*$C$15*$C$14,"")</f>
        <v>0</v>
      </c>
      <c r="O86" s="11">
        <f t="shared" si="7"/>
        <v>0</v>
      </c>
      <c r="P86" s="5">
        <f>IF(B86&gt;=$C$5,$C$13-C86,"")</f>
        <v>-49</v>
      </c>
      <c r="Q86" s="5">
        <f>IF(B86&gt;=$C$5,$C$12/$C$13*P86,"")</f>
        <v>0</v>
      </c>
      <c r="R86" s="5">
        <f t="shared" si="21"/>
        <v>0</v>
      </c>
      <c r="S86" s="43">
        <f t="shared" si="15"/>
        <v>0</v>
      </c>
      <c r="T86" s="32">
        <f>IF(AND($C$5&lt;=B86,B86&lt;= $C$17), FV($C$23/12,12*C86,$C$32,$C$20,0)*-1,0)</f>
        <v>0</v>
      </c>
      <c r="V86" s="5">
        <f t="shared" si="19"/>
        <v>0</v>
      </c>
      <c r="W86" s="5">
        <f t="shared" si="9"/>
        <v>0</v>
      </c>
      <c r="X86" s="5" t="e">
        <f t="shared" si="10"/>
        <v>#VALUE!</v>
      </c>
      <c r="Z86" s="5">
        <f t="shared" si="11"/>
        <v>0</v>
      </c>
      <c r="AA86" s="70" t="str">
        <f t="shared" si="16"/>
        <v/>
      </c>
      <c r="AB86" s="45">
        <v>0</v>
      </c>
      <c r="AC86" s="32">
        <f>IF(AND($C$5&lt;=B86, B86&lt;=$C$17), FV($C$22/12,12*D86,$C$21,$C$20,0)*-1,0)</f>
        <v>0</v>
      </c>
      <c r="AE86" s="5">
        <f t="shared" si="12"/>
        <v>0</v>
      </c>
      <c r="AF86" s="5">
        <f t="shared" si="13"/>
        <v>0</v>
      </c>
      <c r="AG86" s="5">
        <f t="shared" si="14"/>
        <v>0</v>
      </c>
      <c r="AI86" s="5">
        <f t="shared" si="17"/>
        <v>0</v>
      </c>
      <c r="AJ86" s="71" t="str">
        <f t="shared" si="18"/>
        <v/>
      </c>
      <c r="AK86" s="65">
        <v>0</v>
      </c>
      <c r="AL86" s="66"/>
    </row>
    <row r="87" spans="1:38" s="5" customFormat="1" x14ac:dyDescent="0.35">
      <c r="A87"/>
      <c r="B87" s="16">
        <v>51</v>
      </c>
      <c r="C87">
        <f t="shared" si="0"/>
        <v>51</v>
      </c>
      <c r="D87" s="17" t="str">
        <f>IF(AND($C$5&lt;=B87, B87&lt;=$C$17), B87-$C$5, "")</f>
        <v/>
      </c>
      <c r="E87" s="17" t="str">
        <f t="shared" si="1"/>
        <v/>
      </c>
      <c r="F87" s="26">
        <f t="shared" si="2"/>
        <v>-50</v>
      </c>
      <c r="G87" s="18">
        <f t="shared" si="3"/>
        <v>51</v>
      </c>
      <c r="H87" s="11">
        <f t="shared" si="4"/>
        <v>0</v>
      </c>
      <c r="I87" s="10">
        <f t="shared" si="5"/>
        <v>0</v>
      </c>
      <c r="J87" s="11">
        <f>IF(B87&gt;=$C$5,($C$17-$C$5)-C87, "")</f>
        <v>-51</v>
      </c>
      <c r="K87" s="11">
        <f>IF(B87&gt;=$C$5,J87*$C$9*$C$11,"")</f>
        <v>0</v>
      </c>
      <c r="L87" s="11">
        <f t="shared" si="20"/>
        <v>0</v>
      </c>
      <c r="M87" s="11">
        <f>IF(B87&gt;=$C$5, (18-$C$16)-C87, "")</f>
        <v>-33</v>
      </c>
      <c r="N87" s="11">
        <f>IF(B87&gt;=$C$5,4*$C$15*$C$14,"")</f>
        <v>0</v>
      </c>
      <c r="O87" s="11">
        <f t="shared" si="7"/>
        <v>0</v>
      </c>
      <c r="P87" s="5">
        <f>IF(B87&gt;=$C$5,$C$13-C87,"")</f>
        <v>-50</v>
      </c>
      <c r="Q87" s="5">
        <f>IF(B87&gt;=$C$5,$C$12/$C$13*P87,"")</f>
        <v>0</v>
      </c>
      <c r="R87" s="5">
        <f t="shared" si="21"/>
        <v>0</v>
      </c>
      <c r="S87" s="43">
        <f t="shared" si="15"/>
        <v>0</v>
      </c>
      <c r="T87" s="32">
        <f>IF(AND($C$5&lt;=B87,B87&lt;= $C$17), FV($C$23/12,12*C87,$C$32,$C$20,0)*-1,0)</f>
        <v>0</v>
      </c>
      <c r="V87" s="5">
        <f t="shared" si="19"/>
        <v>0</v>
      </c>
      <c r="W87" s="5">
        <f t="shared" si="9"/>
        <v>0</v>
      </c>
      <c r="X87" s="5" t="e">
        <f t="shared" si="10"/>
        <v>#VALUE!</v>
      </c>
      <c r="Z87" s="5">
        <f t="shared" si="11"/>
        <v>0</v>
      </c>
      <c r="AA87" s="70" t="str">
        <f t="shared" si="16"/>
        <v/>
      </c>
      <c r="AB87" s="45">
        <v>0</v>
      </c>
      <c r="AC87" s="32">
        <f>IF(AND($C$5&lt;=B87, B87&lt;=$C$17), FV($C$22/12,12*D87,$C$21,$C$20,0)*-1,0)</f>
        <v>0</v>
      </c>
      <c r="AE87" s="5">
        <f t="shared" si="12"/>
        <v>0</v>
      </c>
      <c r="AF87" s="5">
        <f t="shared" si="13"/>
        <v>0</v>
      </c>
      <c r="AG87" s="5">
        <f t="shared" si="14"/>
        <v>0</v>
      </c>
      <c r="AI87" s="5">
        <f t="shared" si="17"/>
        <v>0</v>
      </c>
      <c r="AJ87" s="71" t="str">
        <f t="shared" si="18"/>
        <v/>
      </c>
      <c r="AK87" s="65">
        <v>0</v>
      </c>
      <c r="AL87" s="66"/>
    </row>
    <row r="88" spans="1:38" s="5" customFormat="1" x14ac:dyDescent="0.35">
      <c r="A88"/>
      <c r="B88" s="16">
        <v>52</v>
      </c>
      <c r="C88">
        <f t="shared" si="0"/>
        <v>52</v>
      </c>
      <c r="D88" s="17" t="str">
        <f>IF(AND($C$5&lt;=B88, B88&lt;=$C$17), B88-$C$5, "")</f>
        <v/>
      </c>
      <c r="E88" s="17" t="str">
        <f t="shared" si="1"/>
        <v/>
      </c>
      <c r="F88" s="26">
        <f t="shared" si="2"/>
        <v>-51</v>
      </c>
      <c r="G88" s="18">
        <f t="shared" si="3"/>
        <v>52</v>
      </c>
      <c r="H88" s="11">
        <f t="shared" si="4"/>
        <v>0</v>
      </c>
      <c r="I88" s="10">
        <f t="shared" si="5"/>
        <v>0</v>
      </c>
      <c r="J88" s="11">
        <f>IF(B88&gt;=$C$5,($C$17-$C$5)-C88, "")</f>
        <v>-52</v>
      </c>
      <c r="K88" s="11">
        <f>IF(B88&gt;=$C$5,J88*$C$9*$C$11,"")</f>
        <v>0</v>
      </c>
      <c r="L88" s="11">
        <f t="shared" si="20"/>
        <v>0</v>
      </c>
      <c r="M88" s="11">
        <f>IF(B88&gt;=$C$5, (18-$C$16)-C88, "")</f>
        <v>-34</v>
      </c>
      <c r="N88" s="11">
        <f>IF(B88&gt;=$C$5,4*$C$15*$C$14,"")</f>
        <v>0</v>
      </c>
      <c r="O88" s="11">
        <f t="shared" si="7"/>
        <v>0</v>
      </c>
      <c r="P88" s="5">
        <f>IF(B88&gt;=$C$5,$C$13-C88,"")</f>
        <v>-51</v>
      </c>
      <c r="Q88" s="5">
        <f>IF(B88&gt;=$C$5,$C$12/$C$13*P88,"")</f>
        <v>0</v>
      </c>
      <c r="R88" s="5">
        <f t="shared" si="21"/>
        <v>0</v>
      </c>
      <c r="S88" s="43">
        <f t="shared" si="15"/>
        <v>0</v>
      </c>
      <c r="T88" s="32">
        <f>IF(AND($C$5&lt;=B88,B88&lt;= $C$17), FV($C$23/12,12*C88,$C$32,$C$20,0)*-1,0)</f>
        <v>0</v>
      </c>
      <c r="V88" s="5">
        <f t="shared" si="19"/>
        <v>0</v>
      </c>
      <c r="W88" s="5">
        <f t="shared" si="9"/>
        <v>0</v>
      </c>
      <c r="X88" s="5" t="e">
        <f t="shared" si="10"/>
        <v>#VALUE!</v>
      </c>
      <c r="Z88" s="5">
        <f t="shared" si="11"/>
        <v>0</v>
      </c>
      <c r="AA88" s="70" t="str">
        <f t="shared" si="16"/>
        <v/>
      </c>
      <c r="AB88" s="45">
        <v>0</v>
      </c>
      <c r="AC88" s="32">
        <f>IF(AND($C$5&lt;=B88, B88&lt;=$C$17), FV($C$22/12,12*D88,$C$21,$C$20,0)*-1,0)</f>
        <v>0</v>
      </c>
      <c r="AE88" s="5">
        <f t="shared" si="12"/>
        <v>0</v>
      </c>
      <c r="AF88" s="5">
        <f t="shared" si="13"/>
        <v>0</v>
      </c>
      <c r="AG88" s="5">
        <f t="shared" si="14"/>
        <v>0</v>
      </c>
      <c r="AI88" s="5">
        <f t="shared" si="17"/>
        <v>0</v>
      </c>
      <c r="AJ88" s="71" t="str">
        <f t="shared" si="18"/>
        <v/>
      </c>
      <c r="AK88" s="65">
        <v>0</v>
      </c>
      <c r="AL88" s="66"/>
    </row>
    <row r="89" spans="1:38" s="5" customFormat="1" x14ac:dyDescent="0.35">
      <c r="A89"/>
      <c r="B89" s="16">
        <v>53</v>
      </c>
      <c r="C89">
        <f t="shared" si="0"/>
        <v>53</v>
      </c>
      <c r="D89" s="17" t="str">
        <f>IF(AND($C$5&lt;=B89, B89&lt;=$C$17), B89-$C$5, "")</f>
        <v/>
      </c>
      <c r="E89" s="17" t="str">
        <f t="shared" si="1"/>
        <v/>
      </c>
      <c r="F89" s="26">
        <f t="shared" si="2"/>
        <v>-52</v>
      </c>
      <c r="G89" s="18">
        <f t="shared" si="3"/>
        <v>53</v>
      </c>
      <c r="H89" s="11">
        <f t="shared" si="4"/>
        <v>0</v>
      </c>
      <c r="I89" s="10">
        <f t="shared" si="5"/>
        <v>0</v>
      </c>
      <c r="J89" s="11">
        <f>IF(B89&gt;=$C$5,($C$17-$C$5)-C89, "")</f>
        <v>-53</v>
      </c>
      <c r="K89" s="11">
        <f>IF(B89&gt;=$C$5,J89*$C$9*$C$11,"")</f>
        <v>0</v>
      </c>
      <c r="L89" s="11">
        <f t="shared" si="20"/>
        <v>0</v>
      </c>
      <c r="M89" s="11">
        <f>IF(B89&gt;=$C$5, (18-$C$16)-C89, "")</f>
        <v>-35</v>
      </c>
      <c r="N89" s="11">
        <f>IF(B89&gt;=$C$5,4*$C$15*$C$14,"")</f>
        <v>0</v>
      </c>
      <c r="O89" s="11">
        <f t="shared" si="7"/>
        <v>0</v>
      </c>
      <c r="P89" s="5">
        <f>IF(B89&gt;=$C$5,$C$13-C89,"")</f>
        <v>-52</v>
      </c>
      <c r="Q89" s="5">
        <f>IF(B89&gt;=$C$5,$C$12/$C$13*P89,"")</f>
        <v>0</v>
      </c>
      <c r="R89" s="5">
        <f t="shared" si="21"/>
        <v>0</v>
      </c>
      <c r="S89" s="43">
        <f t="shared" si="15"/>
        <v>0</v>
      </c>
      <c r="T89" s="32">
        <f>IF(AND($C$5&lt;=B89,B89&lt;= $C$17), FV($C$23/12,12*C89,$C$32,$C$20,0)*-1,0)</f>
        <v>0</v>
      </c>
      <c r="V89" s="5">
        <f t="shared" si="19"/>
        <v>0</v>
      </c>
      <c r="W89" s="5">
        <f t="shared" si="9"/>
        <v>0</v>
      </c>
      <c r="X89" s="5" t="e">
        <f t="shared" si="10"/>
        <v>#VALUE!</v>
      </c>
      <c r="Z89" s="5">
        <f t="shared" si="11"/>
        <v>0</v>
      </c>
      <c r="AA89" s="70" t="str">
        <f t="shared" si="16"/>
        <v/>
      </c>
      <c r="AB89" s="45">
        <v>0</v>
      </c>
      <c r="AC89" s="32">
        <f>IF(AND($C$5&lt;=B89, B89&lt;=$C$17), FV($C$22/12,12*D89,$C$21,$C$20,0)*-1,0)</f>
        <v>0</v>
      </c>
      <c r="AE89" s="5">
        <f t="shared" si="12"/>
        <v>0</v>
      </c>
      <c r="AF89" s="5">
        <f t="shared" si="13"/>
        <v>0</v>
      </c>
      <c r="AG89" s="5">
        <f t="shared" si="14"/>
        <v>0</v>
      </c>
      <c r="AI89" s="5">
        <f t="shared" si="17"/>
        <v>0</v>
      </c>
      <c r="AJ89" s="71" t="str">
        <f t="shared" si="18"/>
        <v/>
      </c>
      <c r="AK89" s="65">
        <v>0</v>
      </c>
      <c r="AL89" s="66"/>
    </row>
    <row r="90" spans="1:38" s="5" customFormat="1" x14ac:dyDescent="0.35">
      <c r="A90"/>
      <c r="B90" s="16">
        <v>54</v>
      </c>
      <c r="C90">
        <f t="shared" si="0"/>
        <v>54</v>
      </c>
      <c r="D90" s="17" t="str">
        <f>IF(AND($C$5&lt;=B90, B90&lt;=$C$17), B90-$C$5, "")</f>
        <v/>
      </c>
      <c r="E90" s="17" t="str">
        <f t="shared" si="1"/>
        <v/>
      </c>
      <c r="F90" s="26">
        <f t="shared" si="2"/>
        <v>-53</v>
      </c>
      <c r="G90" s="18">
        <f t="shared" si="3"/>
        <v>54</v>
      </c>
      <c r="H90" s="11">
        <f t="shared" si="4"/>
        <v>0</v>
      </c>
      <c r="I90" s="10">
        <f t="shared" si="5"/>
        <v>0</v>
      </c>
      <c r="J90" s="11">
        <f>IF(B90&gt;=$C$5,($C$17-$C$5)-C90, "")</f>
        <v>-54</v>
      </c>
      <c r="K90" s="11">
        <f>IF(B90&gt;=$C$5,J90*$C$9*$C$11,"")</f>
        <v>0</v>
      </c>
      <c r="L90" s="11">
        <f t="shared" si="20"/>
        <v>0</v>
      </c>
      <c r="M90" s="11">
        <f>IF(B90&gt;=$C$5, (18-$C$16)-C90, "")</f>
        <v>-36</v>
      </c>
      <c r="N90" s="11">
        <f>IF(B90&gt;=$C$5,4*$C$15*$C$14,"")</f>
        <v>0</v>
      </c>
      <c r="O90" s="11">
        <f t="shared" si="7"/>
        <v>0</v>
      </c>
      <c r="P90" s="5">
        <f>IF(B90&gt;=$C$5,$C$13-C90,"")</f>
        <v>-53</v>
      </c>
      <c r="Q90" s="5">
        <f>IF(B90&gt;=$C$5,$C$12/$C$13*P90,"")</f>
        <v>0</v>
      </c>
      <c r="R90" s="5">
        <f t="shared" si="21"/>
        <v>0</v>
      </c>
      <c r="S90" s="43">
        <f t="shared" si="15"/>
        <v>0</v>
      </c>
      <c r="T90" s="32">
        <f>IF(AND($C$5&lt;=B90,B90&lt;= $C$17), FV($C$23/12,12*C90,$C$32,$C$20,0)*-1,0)</f>
        <v>0</v>
      </c>
      <c r="V90" s="5">
        <f t="shared" si="19"/>
        <v>0</v>
      </c>
      <c r="W90" s="5">
        <f t="shared" si="9"/>
        <v>0</v>
      </c>
      <c r="X90" s="5" t="e">
        <f t="shared" si="10"/>
        <v>#VALUE!</v>
      </c>
      <c r="Z90" s="5">
        <f t="shared" si="11"/>
        <v>0</v>
      </c>
      <c r="AA90" s="70" t="str">
        <f t="shared" si="16"/>
        <v/>
      </c>
      <c r="AB90" s="45">
        <v>0</v>
      </c>
      <c r="AC90" s="32">
        <f>IF(AND($C$5&lt;=B90, B90&lt;=$C$17), FV($C$22/12,12*D90,$C$21,$C$20,0)*-1,0)</f>
        <v>0</v>
      </c>
      <c r="AE90" s="5">
        <f t="shared" si="12"/>
        <v>0</v>
      </c>
      <c r="AF90" s="5">
        <f t="shared" si="13"/>
        <v>0</v>
      </c>
      <c r="AG90" s="5">
        <f t="shared" si="14"/>
        <v>0</v>
      </c>
      <c r="AI90" s="5">
        <f t="shared" si="17"/>
        <v>0</v>
      </c>
      <c r="AJ90" s="71" t="str">
        <f t="shared" si="18"/>
        <v/>
      </c>
      <c r="AK90" s="65">
        <v>0</v>
      </c>
      <c r="AL90" s="66"/>
    </row>
    <row r="91" spans="1:38" s="5" customFormat="1" x14ac:dyDescent="0.35">
      <c r="A91"/>
      <c r="B91" s="16">
        <v>55</v>
      </c>
      <c r="C91">
        <f t="shared" si="0"/>
        <v>55</v>
      </c>
      <c r="D91" s="17" t="str">
        <f>IF(AND($C$5&lt;=B91, B91&lt;=$C$17), B91-$C$5, "")</f>
        <v/>
      </c>
      <c r="E91" s="17" t="str">
        <f t="shared" si="1"/>
        <v/>
      </c>
      <c r="F91" s="26">
        <f t="shared" si="2"/>
        <v>-54</v>
      </c>
      <c r="G91" s="18">
        <f t="shared" si="3"/>
        <v>55</v>
      </c>
      <c r="H91" s="11">
        <f t="shared" si="4"/>
        <v>0</v>
      </c>
      <c r="I91" s="10">
        <f t="shared" si="5"/>
        <v>0</v>
      </c>
      <c r="J91" s="11">
        <f>IF(B91&gt;=$C$5,($C$17-$C$5)-C91, "")</f>
        <v>-55</v>
      </c>
      <c r="K91" s="11">
        <f>IF(B91&gt;=$C$5,J91*$C$9*$C$11,"")</f>
        <v>0</v>
      </c>
      <c r="L91" s="11">
        <f t="shared" si="20"/>
        <v>0</v>
      </c>
      <c r="M91" s="11">
        <f>IF(B91&gt;=$C$5, (18-$C$16)-C91, "")</f>
        <v>-37</v>
      </c>
      <c r="N91" s="11">
        <f>IF(B91&gt;=$C$5,4*$C$15*$C$14,"")</f>
        <v>0</v>
      </c>
      <c r="O91" s="11">
        <f t="shared" si="7"/>
        <v>0</v>
      </c>
      <c r="P91" s="5">
        <f>IF(B91&gt;=$C$5,$C$13-C91,"")</f>
        <v>-54</v>
      </c>
      <c r="Q91" s="5">
        <f>IF(B91&gt;=$C$5,$C$12/$C$13*P91,"")</f>
        <v>0</v>
      </c>
      <c r="R91" s="5">
        <f t="shared" si="21"/>
        <v>0</v>
      </c>
      <c r="S91" s="43">
        <f t="shared" si="15"/>
        <v>0</v>
      </c>
      <c r="T91" s="32">
        <f>IF(AND($C$5&lt;=B91,B91&lt;= $C$17), FV($C$23/12,12*C91,$C$32,$C$20,0)*-1,0)</f>
        <v>0</v>
      </c>
      <c r="V91" s="5">
        <f t="shared" si="19"/>
        <v>0</v>
      </c>
      <c r="W91" s="5">
        <f t="shared" si="9"/>
        <v>0</v>
      </c>
      <c r="X91" s="5" t="e">
        <f t="shared" si="10"/>
        <v>#VALUE!</v>
      </c>
      <c r="Z91" s="5">
        <f t="shared" si="11"/>
        <v>0</v>
      </c>
      <c r="AA91" s="70" t="str">
        <f t="shared" si="16"/>
        <v/>
      </c>
      <c r="AB91" s="45">
        <v>0</v>
      </c>
      <c r="AC91" s="32">
        <f>IF(AND($C$5&lt;=B91, B91&lt;=$C$17), FV($C$22/12,12*D91,$C$21,$C$20,0)*-1,0)</f>
        <v>0</v>
      </c>
      <c r="AE91" s="5">
        <f t="shared" si="12"/>
        <v>0</v>
      </c>
      <c r="AF91" s="5">
        <f t="shared" si="13"/>
        <v>0</v>
      </c>
      <c r="AG91" s="5">
        <f t="shared" si="14"/>
        <v>0</v>
      </c>
      <c r="AI91" s="5">
        <f t="shared" si="17"/>
        <v>0</v>
      </c>
      <c r="AJ91" s="71" t="str">
        <f t="shared" si="18"/>
        <v/>
      </c>
      <c r="AK91" s="65">
        <v>0</v>
      </c>
      <c r="AL91" s="66"/>
    </row>
    <row r="92" spans="1:38" s="5" customFormat="1" x14ac:dyDescent="0.35">
      <c r="A92"/>
      <c r="B92" s="16">
        <v>56</v>
      </c>
      <c r="C92">
        <f t="shared" si="0"/>
        <v>56</v>
      </c>
      <c r="D92" s="17" t="str">
        <f>IF(AND($C$5&lt;=B92, B92&lt;=$C$17), B92-$C$5, "")</f>
        <v/>
      </c>
      <c r="E92" s="17" t="str">
        <f t="shared" si="1"/>
        <v/>
      </c>
      <c r="F92" s="26">
        <f t="shared" si="2"/>
        <v>-55</v>
      </c>
      <c r="G92" s="18">
        <f t="shared" si="3"/>
        <v>56</v>
      </c>
      <c r="H92" s="11">
        <f t="shared" si="4"/>
        <v>0</v>
      </c>
      <c r="I92" s="10">
        <f t="shared" si="5"/>
        <v>0</v>
      </c>
      <c r="J92" s="11">
        <f>IF(B92&gt;=$C$5,($C$17-$C$5)-C92, "")</f>
        <v>-56</v>
      </c>
      <c r="K92" s="11">
        <f>IF(B92&gt;=$C$5,J92*$C$9*$C$11,"")</f>
        <v>0</v>
      </c>
      <c r="L92" s="11">
        <f t="shared" si="20"/>
        <v>0</v>
      </c>
      <c r="M92" s="11">
        <f>IF(B92&gt;=$C$5, (18-$C$16)-C92, "")</f>
        <v>-38</v>
      </c>
      <c r="N92" s="11">
        <f>IF(B92&gt;=$C$5,4*$C$15*$C$14,"")</f>
        <v>0</v>
      </c>
      <c r="O92" s="11">
        <f t="shared" si="7"/>
        <v>0</v>
      </c>
      <c r="P92" s="5">
        <f>IF(B92&gt;=$C$5,$C$13-C92,"")</f>
        <v>-55</v>
      </c>
      <c r="Q92" s="5">
        <f>IF(B92&gt;=$C$5,$C$12/$C$13*P92,"")</f>
        <v>0</v>
      </c>
      <c r="R92" s="5">
        <f t="shared" si="21"/>
        <v>0</v>
      </c>
      <c r="S92" s="43">
        <f t="shared" si="15"/>
        <v>0</v>
      </c>
      <c r="T92" s="32">
        <f>IF(AND($C$5&lt;=B92,B92&lt;= $C$17), FV($C$23/12,12*C92,$C$32,$C$20,0)*-1,0)</f>
        <v>0</v>
      </c>
      <c r="V92" s="5">
        <f t="shared" si="19"/>
        <v>0</v>
      </c>
      <c r="W92" s="5">
        <f t="shared" si="9"/>
        <v>0</v>
      </c>
      <c r="X92" s="5" t="e">
        <f t="shared" si="10"/>
        <v>#VALUE!</v>
      </c>
      <c r="Z92" s="5">
        <f t="shared" si="11"/>
        <v>0</v>
      </c>
      <c r="AA92" s="70" t="str">
        <f t="shared" si="16"/>
        <v/>
      </c>
      <c r="AB92" s="45">
        <v>0</v>
      </c>
      <c r="AC92" s="32">
        <f>IF(AND($C$5&lt;=B92, B92&lt;=$C$17), FV($C$22/12,12*D92,$C$21,$C$20,0)*-1,0)</f>
        <v>0</v>
      </c>
      <c r="AE92" s="5">
        <f t="shared" si="12"/>
        <v>0</v>
      </c>
      <c r="AF92" s="5">
        <f t="shared" si="13"/>
        <v>0</v>
      </c>
      <c r="AG92" s="5">
        <f t="shared" si="14"/>
        <v>0</v>
      </c>
      <c r="AI92" s="5">
        <f t="shared" si="17"/>
        <v>0</v>
      </c>
      <c r="AJ92" s="71" t="str">
        <f t="shared" si="18"/>
        <v/>
      </c>
      <c r="AK92" s="65">
        <v>0</v>
      </c>
      <c r="AL92" s="66"/>
    </row>
    <row r="93" spans="1:38" s="5" customFormat="1" x14ac:dyDescent="0.35">
      <c r="A93"/>
      <c r="B93" s="16">
        <v>57</v>
      </c>
      <c r="C93">
        <f t="shared" si="0"/>
        <v>57</v>
      </c>
      <c r="D93" s="17" t="str">
        <f>IF(AND($C$5&lt;=B93, B93&lt;=$C$17), B93-$C$5, "")</f>
        <v/>
      </c>
      <c r="E93" s="17" t="str">
        <f t="shared" si="1"/>
        <v/>
      </c>
      <c r="F93" s="26">
        <f t="shared" si="2"/>
        <v>-56</v>
      </c>
      <c r="G93" s="18">
        <f t="shared" si="3"/>
        <v>57</v>
      </c>
      <c r="H93" s="11">
        <f t="shared" si="4"/>
        <v>0</v>
      </c>
      <c r="I93" s="10">
        <f t="shared" si="5"/>
        <v>0</v>
      </c>
      <c r="J93" s="11">
        <f>IF(B93&gt;=$C$5,($C$17-$C$5)-C93, "")</f>
        <v>-57</v>
      </c>
      <c r="K93" s="11">
        <f>IF(B93&gt;=$C$5,J93*$C$9*$C$11,"")</f>
        <v>0</v>
      </c>
      <c r="L93" s="11">
        <f t="shared" si="20"/>
        <v>0</v>
      </c>
      <c r="M93" s="11">
        <f>IF(B93&gt;=$C$5, (18-$C$16)-C93, "")</f>
        <v>-39</v>
      </c>
      <c r="N93" s="11">
        <f>IF(B93&gt;=$C$5,4*$C$15*$C$14,"")</f>
        <v>0</v>
      </c>
      <c r="O93" s="11">
        <f t="shared" si="7"/>
        <v>0</v>
      </c>
      <c r="P93" s="5">
        <f>IF(B93&gt;=$C$5,$C$13-C93,"")</f>
        <v>-56</v>
      </c>
      <c r="Q93" s="5">
        <f>IF(B93&gt;=$C$5,$C$12/$C$13*P93,"")</f>
        <v>0</v>
      </c>
      <c r="R93" s="5">
        <f t="shared" si="21"/>
        <v>0</v>
      </c>
      <c r="S93" s="43">
        <f t="shared" si="15"/>
        <v>0</v>
      </c>
      <c r="T93" s="32">
        <f>IF(AND($C$5&lt;=B93,B93&lt;= $C$17), FV($C$23/12,12*C93,$C$32,$C$20,0)*-1,0)</f>
        <v>0</v>
      </c>
      <c r="V93" s="5">
        <f t="shared" si="19"/>
        <v>0</v>
      </c>
      <c r="W93" s="5">
        <f t="shared" si="9"/>
        <v>0</v>
      </c>
      <c r="X93" s="5" t="e">
        <f t="shared" si="10"/>
        <v>#VALUE!</v>
      </c>
      <c r="Z93" s="5">
        <f t="shared" si="11"/>
        <v>0</v>
      </c>
      <c r="AA93" s="70" t="str">
        <f t="shared" si="16"/>
        <v/>
      </c>
      <c r="AB93" s="45">
        <v>0</v>
      </c>
      <c r="AC93" s="32">
        <f>IF(AND($C$5&lt;=B93, B93&lt;=$C$17), FV($C$22/12,12*D93,$C$21,$C$20,0)*-1,0)</f>
        <v>0</v>
      </c>
      <c r="AE93" s="5">
        <f t="shared" si="12"/>
        <v>0</v>
      </c>
      <c r="AF93" s="5">
        <f t="shared" si="13"/>
        <v>0</v>
      </c>
      <c r="AG93" s="5">
        <f t="shared" si="14"/>
        <v>0</v>
      </c>
      <c r="AI93" s="5">
        <f t="shared" si="17"/>
        <v>0</v>
      </c>
      <c r="AJ93" s="71" t="str">
        <f t="shared" si="18"/>
        <v/>
      </c>
      <c r="AK93" s="65">
        <v>0</v>
      </c>
      <c r="AL93" s="66"/>
    </row>
    <row r="94" spans="1:38" s="5" customFormat="1" x14ac:dyDescent="0.35">
      <c r="A94"/>
      <c r="B94" s="16">
        <v>58</v>
      </c>
      <c r="C94">
        <f t="shared" si="0"/>
        <v>58</v>
      </c>
      <c r="D94" s="17" t="str">
        <f>IF(AND($C$5&lt;=B94, B94&lt;=$C$17), B94-$C$5, "")</f>
        <v/>
      </c>
      <c r="E94" s="17" t="str">
        <f t="shared" si="1"/>
        <v/>
      </c>
      <c r="F94" s="26">
        <f t="shared" si="2"/>
        <v>-57</v>
      </c>
      <c r="G94" s="18">
        <f t="shared" si="3"/>
        <v>58</v>
      </c>
      <c r="H94" s="11">
        <f t="shared" si="4"/>
        <v>0</v>
      </c>
      <c r="I94" s="10">
        <f t="shared" si="5"/>
        <v>0</v>
      </c>
      <c r="J94" s="11">
        <f>IF(B94&gt;=$C$5,($C$17-$C$5)-C94, "")</f>
        <v>-58</v>
      </c>
      <c r="K94" s="11">
        <f>IF(B94&gt;=$C$5,J94*$C$9*$C$11,"")</f>
        <v>0</v>
      </c>
      <c r="L94" s="11">
        <f t="shared" si="20"/>
        <v>0</v>
      </c>
      <c r="M94" s="11">
        <f>IF(B94&gt;=$C$5, (18-$C$16)-C94, "")</f>
        <v>-40</v>
      </c>
      <c r="N94" s="11">
        <f>IF(B94&gt;=$C$5,4*$C$15*$C$14,"")</f>
        <v>0</v>
      </c>
      <c r="O94" s="11">
        <f t="shared" si="7"/>
        <v>0</v>
      </c>
      <c r="P94" s="5">
        <f>IF(B94&gt;=$C$5,$C$13-C94,"")</f>
        <v>-57</v>
      </c>
      <c r="Q94" s="5">
        <f>IF(B94&gt;=$C$5,$C$12/$C$13*P94,"")</f>
        <v>0</v>
      </c>
      <c r="R94" s="5">
        <f t="shared" si="21"/>
        <v>0</v>
      </c>
      <c r="S94" s="43">
        <f t="shared" si="15"/>
        <v>0</v>
      </c>
      <c r="T94" s="32">
        <f>IF(AND($C$5&lt;=B94,B94&lt;= $C$17), FV($C$23/12,12*C94,$C$32,$C$20,0)*-1,0)</f>
        <v>0</v>
      </c>
      <c r="V94" s="5">
        <f t="shared" si="19"/>
        <v>0</v>
      </c>
      <c r="W94" s="5">
        <f t="shared" si="9"/>
        <v>0</v>
      </c>
      <c r="X94" s="5" t="e">
        <f t="shared" si="10"/>
        <v>#VALUE!</v>
      </c>
      <c r="Z94" s="5">
        <f t="shared" si="11"/>
        <v>0</v>
      </c>
      <c r="AA94" s="70" t="str">
        <f t="shared" si="16"/>
        <v/>
      </c>
      <c r="AB94" s="45">
        <v>0</v>
      </c>
      <c r="AC94" s="32">
        <f>IF(AND($C$5&lt;=B94, B94&lt;=$C$17), FV($C$22/12,12*D94,$C$21,$C$20,0)*-1,0)</f>
        <v>0</v>
      </c>
      <c r="AE94" s="5">
        <f t="shared" si="12"/>
        <v>0</v>
      </c>
      <c r="AF94" s="5">
        <f t="shared" si="13"/>
        <v>0</v>
      </c>
      <c r="AG94" s="5">
        <f t="shared" si="14"/>
        <v>0</v>
      </c>
      <c r="AI94" s="5">
        <f t="shared" si="17"/>
        <v>0</v>
      </c>
      <c r="AJ94" s="71" t="str">
        <f t="shared" si="18"/>
        <v/>
      </c>
      <c r="AK94" s="65">
        <v>0</v>
      </c>
      <c r="AL94" s="66"/>
    </row>
    <row r="95" spans="1:38" s="5" customFormat="1" x14ac:dyDescent="0.35">
      <c r="A95"/>
      <c r="B95" s="16">
        <v>59</v>
      </c>
      <c r="C95">
        <f t="shared" si="0"/>
        <v>59</v>
      </c>
      <c r="D95" s="17" t="str">
        <f>IF(AND($C$5&lt;=B95, B95&lt;=$C$17), B95-$C$5, "")</f>
        <v/>
      </c>
      <c r="E95" s="17" t="str">
        <f t="shared" si="1"/>
        <v/>
      </c>
      <c r="F95" s="26">
        <f t="shared" si="2"/>
        <v>-58</v>
      </c>
      <c r="G95" s="18">
        <f t="shared" si="3"/>
        <v>59</v>
      </c>
      <c r="H95" s="11">
        <f t="shared" si="4"/>
        <v>0</v>
      </c>
      <c r="I95" s="10">
        <f t="shared" si="5"/>
        <v>0</v>
      </c>
      <c r="J95" s="11">
        <f>IF(B95&gt;=$C$5,($C$17-$C$5)-C95, "")</f>
        <v>-59</v>
      </c>
      <c r="K95" s="11">
        <f>IF(B95&gt;=$C$5,J95*$C$9*$C$11,"")</f>
        <v>0</v>
      </c>
      <c r="L95" s="11">
        <f t="shared" si="20"/>
        <v>0</v>
      </c>
      <c r="M95" s="11">
        <f>IF(B95&gt;=$C$5, (18-$C$16)-C95, "")</f>
        <v>-41</v>
      </c>
      <c r="N95" s="11">
        <f>IF(B95&gt;=$C$5,4*$C$15*$C$14,"")</f>
        <v>0</v>
      </c>
      <c r="O95" s="11">
        <f t="shared" si="7"/>
        <v>0</v>
      </c>
      <c r="P95" s="5">
        <f>IF(B95&gt;=$C$5,$C$13-C95,"")</f>
        <v>-58</v>
      </c>
      <c r="Q95" s="5">
        <f>IF(B95&gt;=$C$5,$C$12/$C$13*P95,"")</f>
        <v>0</v>
      </c>
      <c r="R95" s="5">
        <f t="shared" si="21"/>
        <v>0</v>
      </c>
      <c r="S95" s="43">
        <f t="shared" si="15"/>
        <v>0</v>
      </c>
      <c r="T95" s="32">
        <f>IF(AND($C$5&lt;=B95,B95&lt;= $C$17), FV($C$23/12,12*C95,$C$32,$C$20,0)*-1,0)</f>
        <v>0</v>
      </c>
      <c r="U95" s="25" t="s">
        <v>69</v>
      </c>
      <c r="V95" s="5">
        <f t="shared" si="19"/>
        <v>0</v>
      </c>
      <c r="W95" s="5">
        <f t="shared" si="9"/>
        <v>0</v>
      </c>
      <c r="X95" s="5" t="e">
        <f t="shared" si="10"/>
        <v>#VALUE!</v>
      </c>
      <c r="Z95" s="5">
        <f t="shared" si="11"/>
        <v>0</v>
      </c>
      <c r="AA95" s="70" t="str">
        <f t="shared" si="16"/>
        <v/>
      </c>
      <c r="AB95" s="45">
        <v>0</v>
      </c>
      <c r="AC95" s="32">
        <f>IF(AND($C$5&lt;=B95, B95&lt;=$C$17), FV($C$22/12,12*D95,$C$21,$C$20,0)*-1,0)</f>
        <v>0</v>
      </c>
      <c r="AE95" s="5">
        <f t="shared" si="12"/>
        <v>0</v>
      </c>
      <c r="AF95" s="5">
        <f t="shared" si="13"/>
        <v>0</v>
      </c>
      <c r="AG95" s="5">
        <f t="shared" si="14"/>
        <v>0</v>
      </c>
      <c r="AI95" s="5">
        <f t="shared" si="17"/>
        <v>0</v>
      </c>
      <c r="AJ95" s="71" t="str">
        <f t="shared" si="18"/>
        <v/>
      </c>
      <c r="AK95" s="65">
        <v>0</v>
      </c>
      <c r="AL95" s="66"/>
    </row>
    <row r="96" spans="1:38" s="5" customFormat="1" x14ac:dyDescent="0.35">
      <c r="A96"/>
      <c r="B96" s="16">
        <v>60</v>
      </c>
      <c r="C96">
        <f t="shared" si="0"/>
        <v>60</v>
      </c>
      <c r="D96" s="17" t="str">
        <f>IF(AND($C$5&lt;=B96, B96&lt;=$C$17), B96-$C$5, "")</f>
        <v/>
      </c>
      <c r="E96" s="17" t="str">
        <f t="shared" si="1"/>
        <v/>
      </c>
      <c r="F96" s="26">
        <f t="shared" si="2"/>
        <v>-59</v>
      </c>
      <c r="G96" s="18">
        <f t="shared" si="3"/>
        <v>60</v>
      </c>
      <c r="H96" s="11">
        <f t="shared" si="4"/>
        <v>0</v>
      </c>
      <c r="I96" s="10">
        <f t="shared" si="5"/>
        <v>0</v>
      </c>
      <c r="J96" s="11">
        <f>IF(B96&gt;=$C$5,($C$17-$C$5)-C96, "")</f>
        <v>-60</v>
      </c>
      <c r="K96" s="11">
        <f>IF(B96&gt;=$C$5,J96*$C$9*$C$11,"")</f>
        <v>0</v>
      </c>
      <c r="L96" s="11">
        <f t="shared" si="20"/>
        <v>0</v>
      </c>
      <c r="M96" s="11">
        <f>IF(B96&gt;=$C$5, (18-$C$16)-C96, "")</f>
        <v>-42</v>
      </c>
      <c r="N96" s="11">
        <f>IF(B96&gt;=$C$5,4*$C$15*$C$14,"")</f>
        <v>0</v>
      </c>
      <c r="O96" s="11">
        <f t="shared" si="7"/>
        <v>0</v>
      </c>
      <c r="P96" s="5">
        <f>IF(B96&gt;=$C$5,$C$13-C96,"")</f>
        <v>-59</v>
      </c>
      <c r="Q96" s="5">
        <f>IF(B96&gt;=$C$5,$C$12/$C$13*P96,"")</f>
        <v>0</v>
      </c>
      <c r="R96" s="5">
        <f t="shared" si="21"/>
        <v>0</v>
      </c>
      <c r="S96" s="43">
        <f t="shared" si="15"/>
        <v>0</v>
      </c>
      <c r="T96" s="32">
        <f>IF(AND($C$5&lt;=B96,B96&lt;= $C$17), FV($C$23/12,12*C96,$C$32,$C$20,0)*-1,0)</f>
        <v>0</v>
      </c>
      <c r="U96" s="24">
        <f>T96-C29</f>
        <v>0</v>
      </c>
      <c r="V96" s="24">
        <f t="shared" si="19"/>
        <v>0</v>
      </c>
      <c r="W96" s="24">
        <f t="shared" si="9"/>
        <v>0</v>
      </c>
      <c r="X96" s="24" t="e">
        <f t="shared" si="10"/>
        <v>#VALUE!</v>
      </c>
      <c r="Y96" s="24"/>
      <c r="Z96" s="24">
        <f t="shared" si="11"/>
        <v>0</v>
      </c>
      <c r="AA96" s="87" t="str">
        <f t="shared" si="16"/>
        <v/>
      </c>
      <c r="AB96" s="45">
        <v>0</v>
      </c>
      <c r="AC96" s="86">
        <f>IF(AND($C$5&lt;=B96, B96&lt;=$C$17), FV($C$22/12,12*D96,$C$21,$C$20,0)*-1,0)</f>
        <v>0</v>
      </c>
      <c r="AD96" s="34"/>
      <c r="AE96" s="34">
        <f t="shared" si="12"/>
        <v>0</v>
      </c>
      <c r="AF96" s="34">
        <f t="shared" si="13"/>
        <v>0</v>
      </c>
      <c r="AG96" s="34">
        <f t="shared" si="14"/>
        <v>0</v>
      </c>
      <c r="AH96" s="34"/>
      <c r="AI96" s="34">
        <f t="shared" si="17"/>
        <v>0</v>
      </c>
      <c r="AJ96" s="88" t="str">
        <f t="shared" si="18"/>
        <v/>
      </c>
      <c r="AK96" s="65">
        <v>0</v>
      </c>
      <c r="AL96" s="66"/>
    </row>
    <row r="97" spans="1:38" s="5" customFormat="1" x14ac:dyDescent="0.35">
      <c r="A97"/>
      <c r="B97" s="16">
        <v>61</v>
      </c>
      <c r="C97">
        <f t="shared" si="0"/>
        <v>61</v>
      </c>
      <c r="D97" s="17" t="str">
        <f>IF(AND($C$5&lt;=B97, B97&lt;=$C$17), B97-$C$5, "")</f>
        <v/>
      </c>
      <c r="E97" s="17" t="str">
        <f t="shared" si="1"/>
        <v/>
      </c>
      <c r="F97" s="26">
        <f t="shared" si="2"/>
        <v>-60</v>
      </c>
      <c r="G97" s="18">
        <f t="shared" si="3"/>
        <v>61</v>
      </c>
      <c r="H97" s="11">
        <f t="shared" si="4"/>
        <v>0</v>
      </c>
      <c r="I97" s="10">
        <f t="shared" si="5"/>
        <v>0</v>
      </c>
      <c r="J97" s="11">
        <f>IF(B97&gt;=$C$5,($C$17-$C$5)-C97, "")</f>
        <v>-61</v>
      </c>
      <c r="K97" s="11">
        <f>IF(B97&gt;=$C$5,J97*$C$9*$C$11,"")</f>
        <v>0</v>
      </c>
      <c r="L97" s="11">
        <f t="shared" si="20"/>
        <v>0</v>
      </c>
      <c r="M97" s="11">
        <f>IF(B97&gt;=$C$5, (18-$C$16)-C97, "")</f>
        <v>-43</v>
      </c>
      <c r="N97" s="11">
        <f>IF(B97&gt;=$C$5,4*$C$15*$C$14,"")</f>
        <v>0</v>
      </c>
      <c r="O97" s="11">
        <f t="shared" si="7"/>
        <v>0</v>
      </c>
      <c r="P97" s="5">
        <f>IF(B97&gt;=$C$5,$C$13-C97,"")</f>
        <v>-60</v>
      </c>
      <c r="Q97" s="5">
        <f>IF(B97&gt;=$C$5,$C$12/$C$13*P97,"")</f>
        <v>0</v>
      </c>
      <c r="R97" s="5">
        <f t="shared" si="21"/>
        <v>0</v>
      </c>
      <c r="S97" s="43">
        <f t="shared" si="15"/>
        <v>0</v>
      </c>
      <c r="T97" s="32">
        <f>IF(AND($C$5&lt;=B97,B97&lt;= $C$17), FV($C$23/12,12*C97,$C$32,$C$20,0)*-1,0)</f>
        <v>0</v>
      </c>
      <c r="U97" s="5">
        <f>T96*(1+$C$24)</f>
        <v>0</v>
      </c>
      <c r="V97" s="5">
        <f t="shared" si="19"/>
        <v>0</v>
      </c>
      <c r="W97" s="5">
        <f t="shared" si="9"/>
        <v>0</v>
      </c>
      <c r="X97" s="5" t="e">
        <f t="shared" si="10"/>
        <v>#VALUE!</v>
      </c>
      <c r="Y97" s="5" t="e">
        <f>U97-X97</f>
        <v>#VALUE!</v>
      </c>
      <c r="Z97" s="5" t="e">
        <f t="shared" si="11"/>
        <v>#VALUE!</v>
      </c>
      <c r="AA97" s="70" t="e">
        <f t="shared" si="16"/>
        <v>#VALUE!</v>
      </c>
      <c r="AB97" s="45">
        <v>0</v>
      </c>
      <c r="AC97" s="32">
        <f>IF(AND($C$5&lt;=B97, B97&lt;=$C$17), FV($C$22/12,12*D97,$C$21,$C$20,0)*-1,0)</f>
        <v>0</v>
      </c>
      <c r="AD97" s="5">
        <f>AC96*(1+C22)</f>
        <v>0</v>
      </c>
      <c r="AE97" s="5">
        <f t="shared" si="12"/>
        <v>0</v>
      </c>
      <c r="AF97" s="5">
        <f t="shared" si="13"/>
        <v>0</v>
      </c>
      <c r="AG97" s="5">
        <f t="shared" si="14"/>
        <v>0</v>
      </c>
      <c r="AH97" s="5">
        <f>AD97-AG97</f>
        <v>0</v>
      </c>
      <c r="AI97" s="5">
        <f t="shared" si="17"/>
        <v>0</v>
      </c>
      <c r="AJ97" s="71" t="str">
        <f t="shared" si="18"/>
        <v/>
      </c>
      <c r="AK97" s="65">
        <v>0</v>
      </c>
      <c r="AL97" s="66"/>
    </row>
    <row r="98" spans="1:38" s="5" customFormat="1" x14ac:dyDescent="0.35">
      <c r="A98"/>
      <c r="B98" s="16">
        <v>62</v>
      </c>
      <c r="C98">
        <f t="shared" si="0"/>
        <v>62</v>
      </c>
      <c r="D98" s="17" t="str">
        <f>IF(AND($C$5&lt;=B98, B98&lt;=$C$17), B98-$C$5, "")</f>
        <v/>
      </c>
      <c r="E98" s="17" t="str">
        <f t="shared" si="1"/>
        <v/>
      </c>
      <c r="F98" s="26">
        <f t="shared" si="2"/>
        <v>-61</v>
      </c>
      <c r="G98" s="18">
        <f t="shared" si="3"/>
        <v>62</v>
      </c>
      <c r="H98" s="11">
        <f t="shared" si="4"/>
        <v>0</v>
      </c>
      <c r="I98" s="10">
        <f t="shared" si="5"/>
        <v>0</v>
      </c>
      <c r="J98" s="11">
        <f>IF(B98&gt;=$C$5,($C$17-$C$5)-C98, "")</f>
        <v>-62</v>
      </c>
      <c r="K98" s="11">
        <f>IF(B98&gt;=$C$5,J98*$C$9*$C$11,"")</f>
        <v>0</v>
      </c>
      <c r="L98" s="11">
        <f t="shared" si="20"/>
        <v>0</v>
      </c>
      <c r="M98" s="11">
        <f>IF(B98&gt;=$C$5, (18-$C$16)-C98, "")</f>
        <v>-44</v>
      </c>
      <c r="N98" s="11">
        <f>IF(B98&gt;=$C$5,4*$C$15*$C$14,"")</f>
        <v>0</v>
      </c>
      <c r="O98" s="11">
        <f t="shared" si="7"/>
        <v>0</v>
      </c>
      <c r="P98" s="5">
        <f>IF(B98&gt;=$C$5,$C$13-C98,"")</f>
        <v>-61</v>
      </c>
      <c r="Q98" s="5">
        <f>IF(B98&gt;=$C$5,$C$12/$C$13*P98,"")</f>
        <v>0</v>
      </c>
      <c r="R98" s="5">
        <f t="shared" si="21"/>
        <v>0</v>
      </c>
      <c r="S98" s="43">
        <f t="shared" si="15"/>
        <v>0</v>
      </c>
      <c r="T98" s="32">
        <f>IF(AND($C$5&lt;=B98,B98&lt;= $C$17), FV($C$23/12,12*C98,$C$32,$C$20,0)*-1,0)</f>
        <v>0</v>
      </c>
      <c r="U98" s="25" t="s">
        <v>75</v>
      </c>
      <c r="V98" s="5" t="e">
        <f t="shared" si="19"/>
        <v>#VALUE!</v>
      </c>
      <c r="W98" s="5" t="e">
        <f t="shared" si="9"/>
        <v>#VALUE!</v>
      </c>
      <c r="X98" s="5" t="e">
        <f t="shared" si="10"/>
        <v>#VALUE!</v>
      </c>
      <c r="Y98" s="5" t="e">
        <f>W98-X98</f>
        <v>#VALUE!</v>
      </c>
      <c r="Z98" s="5" t="e">
        <f t="shared" si="11"/>
        <v>#VALUE!</v>
      </c>
      <c r="AA98" s="70" t="e">
        <f t="shared" si="16"/>
        <v>#VALUE!</v>
      </c>
      <c r="AB98" s="45">
        <v>0</v>
      </c>
      <c r="AC98" s="32">
        <f>IF(AND($C$5&lt;=B98, B98&lt;=$C$17), FV($C$22/12,12*D98,$C$21,$C$20,0)*-1,0)</f>
        <v>0</v>
      </c>
      <c r="AE98" s="5">
        <f t="shared" si="12"/>
        <v>0</v>
      </c>
      <c r="AF98" s="5">
        <f t="shared" si="13"/>
        <v>0</v>
      </c>
      <c r="AG98" s="5">
        <f t="shared" si="14"/>
        <v>0</v>
      </c>
      <c r="AH98" s="5">
        <f>AF98-AG98</f>
        <v>0</v>
      </c>
      <c r="AI98" s="5">
        <f t="shared" si="17"/>
        <v>0</v>
      </c>
      <c r="AJ98" s="71" t="str">
        <f t="shared" si="18"/>
        <v/>
      </c>
      <c r="AK98" s="65">
        <v>0</v>
      </c>
      <c r="AL98" s="66"/>
    </row>
    <row r="99" spans="1:38" s="5" customFormat="1" x14ac:dyDescent="0.35">
      <c r="A99"/>
      <c r="B99" s="16">
        <v>63</v>
      </c>
      <c r="C99">
        <f t="shared" si="0"/>
        <v>63</v>
      </c>
      <c r="D99" s="17" t="str">
        <f>IF(AND($C$5&lt;=B99, B99&lt;=$C$17), B99-$C$5, "")</f>
        <v/>
      </c>
      <c r="E99" s="17" t="str">
        <f t="shared" si="1"/>
        <v/>
      </c>
      <c r="F99" s="26">
        <f t="shared" si="2"/>
        <v>-62</v>
      </c>
      <c r="G99" s="18">
        <f t="shared" si="3"/>
        <v>63</v>
      </c>
      <c r="H99" s="11">
        <f t="shared" si="4"/>
        <v>0</v>
      </c>
      <c r="I99" s="10">
        <f t="shared" si="5"/>
        <v>0</v>
      </c>
      <c r="J99" s="11">
        <f>IF(B99&gt;=$C$5,($C$17-$C$5)-C99, "")</f>
        <v>-63</v>
      </c>
      <c r="K99" s="11">
        <f>IF(B99&gt;=$C$5,J99*$C$9*$C$11,"")</f>
        <v>0</v>
      </c>
      <c r="L99" s="11">
        <f t="shared" si="20"/>
        <v>0</v>
      </c>
      <c r="M99" s="11">
        <f>IF(B99&gt;=$C$5, (18-$C$16)-C99, "")</f>
        <v>-45</v>
      </c>
      <c r="N99" s="11">
        <f>IF(B99&gt;=$C$5,4*$C$15*$C$14,"")</f>
        <v>0</v>
      </c>
      <c r="O99" s="11">
        <f t="shared" si="7"/>
        <v>0</v>
      </c>
      <c r="P99" s="5">
        <f>IF(B99&gt;=$C$5,$C$13-C99,"")</f>
        <v>-62</v>
      </c>
      <c r="Q99" s="5">
        <f>IF(B99&gt;=$C$5,$C$12/$C$13*P99,"")</f>
        <v>0</v>
      </c>
      <c r="R99" s="5">
        <f t="shared" si="21"/>
        <v>0</v>
      </c>
      <c r="S99" s="43">
        <f t="shared" si="15"/>
        <v>0</v>
      </c>
      <c r="T99" s="32">
        <f>IF(AND($C$5&lt;=B99,B99&lt;= $C$17), FV($C$23/12,12*C99,$C$32,$C$20,0)*-1,0)</f>
        <v>0</v>
      </c>
      <c r="U99" s="25" t="s">
        <v>76</v>
      </c>
      <c r="V99" s="5" t="e">
        <f t="shared" si="19"/>
        <v>#VALUE!</v>
      </c>
      <c r="W99" s="5" t="e">
        <f t="shared" si="9"/>
        <v>#VALUE!</v>
      </c>
      <c r="X99" s="5" t="e">
        <f t="shared" si="10"/>
        <v>#VALUE!</v>
      </c>
      <c r="Y99" s="5" t="e">
        <f t="shared" ref="Y99:Y136" si="22">W99-X99</f>
        <v>#VALUE!</v>
      </c>
      <c r="Z99" s="5" t="e">
        <f t="shared" si="11"/>
        <v>#VALUE!</v>
      </c>
      <c r="AA99" s="70" t="e">
        <f t="shared" si="16"/>
        <v>#VALUE!</v>
      </c>
      <c r="AB99" s="45">
        <v>0</v>
      </c>
      <c r="AC99" s="32">
        <f>IF(AND($C$5&lt;=B99, B99&lt;=$C$17), FV($C$22/12,12*D99,$C$21,$C$20,0)*-1,0)</f>
        <v>0</v>
      </c>
      <c r="AE99" s="5">
        <f t="shared" si="12"/>
        <v>0</v>
      </c>
      <c r="AF99" s="5">
        <f t="shared" si="13"/>
        <v>0</v>
      </c>
      <c r="AG99" s="5">
        <f t="shared" si="14"/>
        <v>0</v>
      </c>
      <c r="AH99" s="5">
        <f t="shared" ref="AH99:AH136" si="23">AF99-AG99</f>
        <v>0</v>
      </c>
      <c r="AI99" s="5">
        <f t="shared" si="17"/>
        <v>0</v>
      </c>
      <c r="AJ99" s="71" t="str">
        <f t="shared" si="18"/>
        <v/>
      </c>
      <c r="AK99" s="65">
        <v>0</v>
      </c>
      <c r="AL99" s="66"/>
    </row>
    <row r="100" spans="1:38" s="5" customFormat="1" x14ac:dyDescent="0.35">
      <c r="A100"/>
      <c r="B100" s="16">
        <v>64</v>
      </c>
      <c r="C100">
        <f t="shared" ref="C100:C136" si="24">IF($C$5&lt;=B100,$B100-$C$5,"")</f>
        <v>64</v>
      </c>
      <c r="D100" s="17" t="str">
        <f>IF(AND($C$5&lt;=B100, B100&lt;=$C$17), B100-$C$5, "")</f>
        <v/>
      </c>
      <c r="E100" s="17" t="str">
        <f t="shared" ref="E100:E136" si="25">IF(AND($C$17&lt;=B100, B100&lt;=$C$18), B100-$C$17, "")</f>
        <v/>
      </c>
      <c r="F100" s="26">
        <f t="shared" ref="F100:F136" si="26">IF(B100&gt;=$C$5, $C$8-C100, "")</f>
        <v>-63</v>
      </c>
      <c r="G100" s="18">
        <f t="shared" ref="G100" si="27">IF(B100&gt;=$C$17, B100-$C$17, "")</f>
        <v>64</v>
      </c>
      <c r="H100" s="11">
        <f t="shared" ref="H100:H136" si="28">IF(B100&gt;=$C$5,$C$7/$C$8*F100,"")</f>
        <v>0</v>
      </c>
      <c r="I100" s="10">
        <f t="shared" ref="I100:I136" si="29">IF(H100&gt;0,H100,0)</f>
        <v>0</v>
      </c>
      <c r="J100" s="11">
        <f>IF(B100&gt;=$C$5,($C$17-$C$5)-C100, "")</f>
        <v>-64</v>
      </c>
      <c r="K100" s="11">
        <f>IF(B100&gt;=$C$5,J100*$C$9*$C$11,"")</f>
        <v>0</v>
      </c>
      <c r="L100" s="11">
        <f t="shared" si="20"/>
        <v>0</v>
      </c>
      <c r="M100" s="11">
        <f>IF(B100&gt;=$C$5, (18-$C$16)-C100, "")</f>
        <v>-46</v>
      </c>
      <c r="N100" s="11">
        <f>IF(B100&gt;=$C$5,4*$C$15*$C$14,"")</f>
        <v>0</v>
      </c>
      <c r="O100" s="11">
        <f t="shared" ref="O100:O136" si="30">IF(M100&gt;=0,N100,0)</f>
        <v>0</v>
      </c>
      <c r="P100" s="5">
        <f>IF(B100&gt;=$C$5,$C$13-C100,"")</f>
        <v>-63</v>
      </c>
      <c r="Q100" s="5">
        <f>IF(B100&gt;=$C$5,$C$12/$C$13*P100,"")</f>
        <v>0</v>
      </c>
      <c r="R100" s="5">
        <f t="shared" si="21"/>
        <v>0</v>
      </c>
      <c r="S100" s="43">
        <f t="shared" si="15"/>
        <v>0</v>
      </c>
      <c r="T100" s="32">
        <f>IF(AND($C$5&lt;=B100,B100&lt;= $C$17), FV($C$23/12,12*C100,$C$32,$C$20,0)*-1,0)</f>
        <v>0</v>
      </c>
      <c r="V100" s="5" t="e">
        <f t="shared" si="19"/>
        <v>#VALUE!</v>
      </c>
      <c r="W100" s="5" t="e">
        <f t="shared" si="9"/>
        <v>#VALUE!</v>
      </c>
      <c r="X100" s="5" t="e">
        <f t="shared" ref="X100" si="31">IF($B100&gt;$C$17,$C$28*((1+$C$25)^$E100),0)</f>
        <v>#VALUE!</v>
      </c>
      <c r="Y100" s="5" t="e">
        <f t="shared" si="22"/>
        <v>#VALUE!</v>
      </c>
      <c r="Z100" s="5" t="e">
        <f t="shared" ref="Z100:Z136" si="32">T100+Y100</f>
        <v>#VALUE!</v>
      </c>
      <c r="AA100" s="70" t="e">
        <f t="shared" si="16"/>
        <v>#VALUE!</v>
      </c>
      <c r="AB100" s="45">
        <v>0</v>
      </c>
      <c r="AC100" s="32">
        <f>IF(AND($C$5&lt;=B100, B100&lt;=$C$17), FV($C$22/12,12*D100,$C$21,$C$20,0)*-1,0)</f>
        <v>0</v>
      </c>
      <c r="AE100" s="5">
        <f t="shared" ref="AE100:AE136" si="33">AH99*$C$22</f>
        <v>0</v>
      </c>
      <c r="AF100" s="5">
        <f t="shared" ref="AF100:AF136" si="34">AH99+AE100</f>
        <v>0</v>
      </c>
      <c r="AG100" s="5">
        <f t="shared" ref="AG100:AG101" si="35">IF($B100&gt;$C$17,$C$28*((1+$C$25)^$G100),0)</f>
        <v>0</v>
      </c>
      <c r="AH100" s="5">
        <f t="shared" si="23"/>
        <v>0</v>
      </c>
      <c r="AI100" s="5">
        <f t="shared" si="17"/>
        <v>0</v>
      </c>
      <c r="AJ100" s="71" t="str">
        <f t="shared" si="18"/>
        <v/>
      </c>
      <c r="AK100" s="65">
        <v>0</v>
      </c>
      <c r="AL100" s="66"/>
    </row>
    <row r="101" spans="1:38" s="5" customFormat="1" x14ac:dyDescent="0.35">
      <c r="A101"/>
      <c r="B101" s="16">
        <v>65</v>
      </c>
      <c r="C101">
        <f t="shared" si="24"/>
        <v>65</v>
      </c>
      <c r="D101" s="17" t="str">
        <f>IF(AND($C$5&lt;=B101, B101&lt;=$C$17), B101-$C$5, "")</f>
        <v/>
      </c>
      <c r="E101" s="17" t="str">
        <f t="shared" si="25"/>
        <v/>
      </c>
      <c r="F101" s="26">
        <f t="shared" si="26"/>
        <v>-64</v>
      </c>
      <c r="G101" s="18">
        <f>IF(B101&gt;=$C$17, B101-$C$17, "")</f>
        <v>65</v>
      </c>
      <c r="H101" s="11">
        <f t="shared" si="28"/>
        <v>0</v>
      </c>
      <c r="I101" s="10">
        <f t="shared" si="29"/>
        <v>0</v>
      </c>
      <c r="J101" s="11">
        <f>IF(B101&gt;=$C$5,($C$17-$C$5)-C101, "")</f>
        <v>-65</v>
      </c>
      <c r="K101" s="11">
        <f>IF(B101&gt;=$C$5,J101*$C$9*$C$11,"")</f>
        <v>0</v>
      </c>
      <c r="L101" s="11">
        <f t="shared" si="20"/>
        <v>0</v>
      </c>
      <c r="M101" s="11">
        <f>IF(B101&gt;=$C$5, (18-$C$16)-C101, "")</f>
        <v>-47</v>
      </c>
      <c r="N101" s="11">
        <f>IF(B101&gt;=$C$5,4*$C$15*$C$14,"")</f>
        <v>0</v>
      </c>
      <c r="O101" s="11">
        <f t="shared" si="30"/>
        <v>0</v>
      </c>
      <c r="P101" s="5">
        <f>IF(B101&gt;=$C$5,$C$13-C101,"")</f>
        <v>-64</v>
      </c>
      <c r="Q101" s="5">
        <f>IF(B101&gt;=$C$5,$C$12/$C$13*P101,"")</f>
        <v>0</v>
      </c>
      <c r="R101" s="5">
        <f t="shared" si="21"/>
        <v>0</v>
      </c>
      <c r="S101" s="43">
        <f t="shared" ref="S101:S136" si="36">IF(B101&gt;=$C$5,I101+L101+O101+R101,"")</f>
        <v>0</v>
      </c>
      <c r="T101" s="32">
        <f>IF(AND($C$5&lt;=B101,B101&lt;= $C$17), FV($C$23/12,12*C101,$C$32,$C$20,0)*-1,0)</f>
        <v>0</v>
      </c>
      <c r="V101" s="5" t="e">
        <f t="shared" si="19"/>
        <v>#VALUE!</v>
      </c>
      <c r="W101" s="5" t="e">
        <f t="shared" ref="W101:W102" si="37">Y100+V101</f>
        <v>#VALUE!</v>
      </c>
      <c r="X101" s="5" t="e">
        <f>IF($B101&gt;$C$17,$C$28*((1+$C$25)^$E101),0)</f>
        <v>#VALUE!</v>
      </c>
      <c r="Y101" s="5" t="e">
        <f t="shared" si="22"/>
        <v>#VALUE!</v>
      </c>
      <c r="Z101" s="5" t="e">
        <f t="shared" si="32"/>
        <v>#VALUE!</v>
      </c>
      <c r="AA101" s="70" t="e">
        <f t="shared" ref="AA101:AA136" si="38">IF(Z101&gt;0,Z101,"")</f>
        <v>#VALUE!</v>
      </c>
      <c r="AB101" s="45">
        <v>0</v>
      </c>
      <c r="AC101" s="32">
        <f>IF(AND($C$5&lt;=B101, B101&lt;=$C$17), FV($C$22/12,12*D101,$C$21,$C$20,0)*-1,0)</f>
        <v>0</v>
      </c>
      <c r="AE101" s="5">
        <f t="shared" si="33"/>
        <v>0</v>
      </c>
      <c r="AF101" s="5">
        <f t="shared" si="34"/>
        <v>0</v>
      </c>
      <c r="AG101" s="5">
        <f t="shared" si="35"/>
        <v>0</v>
      </c>
      <c r="AH101" s="5">
        <f t="shared" si="23"/>
        <v>0</v>
      </c>
      <c r="AI101" s="5">
        <f t="shared" ref="AI101:AI136" si="39">AC101+AH101</f>
        <v>0</v>
      </c>
      <c r="AJ101" s="71" t="str">
        <f t="shared" ref="AJ101:AJ136" si="40">IF(AI101&gt;0,AI101,"")</f>
        <v/>
      </c>
      <c r="AK101" s="65">
        <v>0</v>
      </c>
      <c r="AL101" s="66"/>
    </row>
    <row r="102" spans="1:38" s="5" customFormat="1" x14ac:dyDescent="0.35">
      <c r="A102"/>
      <c r="B102" s="16">
        <v>66</v>
      </c>
      <c r="C102">
        <f t="shared" si="24"/>
        <v>66</v>
      </c>
      <c r="D102" s="17" t="str">
        <f>IF(AND($C$5&lt;=B102, B102&lt;=$C$17), B102-$C$5, "")</f>
        <v/>
      </c>
      <c r="E102" s="17" t="str">
        <f t="shared" si="25"/>
        <v/>
      </c>
      <c r="F102" s="26">
        <f t="shared" si="26"/>
        <v>-65</v>
      </c>
      <c r="G102" s="18">
        <f t="shared" ref="G102:G136" si="41">IF(B102&gt;=$C$17, B102-$C$17, "")</f>
        <v>66</v>
      </c>
      <c r="H102" s="11">
        <f t="shared" si="28"/>
        <v>0</v>
      </c>
      <c r="I102" s="10">
        <f t="shared" si="29"/>
        <v>0</v>
      </c>
      <c r="J102" s="11">
        <f>IF(B102&gt;=$C$5,($C$17-$C$5)-C102, "")</f>
        <v>-66</v>
      </c>
      <c r="K102" s="11">
        <f>IF(B102&gt;=$C$5,J102*$C$9*$C$11,"")</f>
        <v>0</v>
      </c>
      <c r="L102" s="11">
        <f t="shared" si="20"/>
        <v>0</v>
      </c>
      <c r="M102" s="11">
        <f>IF(B102&gt;=$C$5, (18-$C$16)-C102, "")</f>
        <v>-48</v>
      </c>
      <c r="N102" s="11">
        <f>IF(B102&gt;=$C$5,4*$C$15*$C$14,"")</f>
        <v>0</v>
      </c>
      <c r="O102" s="11">
        <f t="shared" si="30"/>
        <v>0</v>
      </c>
      <c r="P102" s="5">
        <f>IF(B102&gt;=$C$5,$C$13-C102,"")</f>
        <v>-65</v>
      </c>
      <c r="Q102" s="5">
        <f>IF(B102&gt;=$C$5,$C$12/$C$13*P102,"")</f>
        <v>0</v>
      </c>
      <c r="R102" s="5">
        <f t="shared" si="21"/>
        <v>0</v>
      </c>
      <c r="S102" s="43">
        <f t="shared" si="36"/>
        <v>0</v>
      </c>
      <c r="T102" s="32">
        <f>IF(AND($C$5&lt;=B102,B102&lt;= $C$17), FV($C$23/12,12*C102,$C$32,$C$20,0)*-1,0)</f>
        <v>0</v>
      </c>
      <c r="V102" s="5" t="e">
        <f t="shared" ref="V102:V136" si="42">Y101*$C$24</f>
        <v>#VALUE!</v>
      </c>
      <c r="W102" s="5" t="e">
        <f t="shared" si="37"/>
        <v>#VALUE!</v>
      </c>
      <c r="X102" s="5">
        <f>IF($B102&gt;$C$17,$C$28*((1+$C$25)^$G102),0)</f>
        <v>0</v>
      </c>
      <c r="Y102" s="5" t="e">
        <f t="shared" si="22"/>
        <v>#VALUE!</v>
      </c>
      <c r="Z102" s="5" t="e">
        <f t="shared" si="32"/>
        <v>#VALUE!</v>
      </c>
      <c r="AA102" s="70" t="e">
        <f t="shared" si="38"/>
        <v>#VALUE!</v>
      </c>
      <c r="AB102" s="45">
        <v>0</v>
      </c>
      <c r="AC102" s="32">
        <f>IF(AND($C$5&lt;=B102, B102&lt;=$C$17), FV($C$22/12,12*D102,$C$21,$C$20,0)*-1,0)</f>
        <v>0</v>
      </c>
      <c r="AE102" s="5">
        <f t="shared" si="33"/>
        <v>0</v>
      </c>
      <c r="AF102" s="5">
        <f t="shared" si="34"/>
        <v>0</v>
      </c>
      <c r="AG102" s="5">
        <f>IF($B102&gt;$C$17,$C$28*((1+$C$25)^$G102),0)</f>
        <v>0</v>
      </c>
      <c r="AH102" s="5">
        <f t="shared" si="23"/>
        <v>0</v>
      </c>
      <c r="AI102" s="5">
        <f t="shared" si="39"/>
        <v>0</v>
      </c>
      <c r="AJ102" s="71" t="str">
        <f t="shared" si="40"/>
        <v/>
      </c>
      <c r="AK102" s="65">
        <v>0</v>
      </c>
      <c r="AL102" s="66"/>
    </row>
    <row r="103" spans="1:38" s="5" customFormat="1" x14ac:dyDescent="0.35">
      <c r="A103"/>
      <c r="B103" s="16">
        <v>67</v>
      </c>
      <c r="C103">
        <f t="shared" si="24"/>
        <v>67</v>
      </c>
      <c r="D103" s="17" t="str">
        <f>IF(AND($C$5&lt;=B103, B103&lt;=$C$17), B103-$C$5, "")</f>
        <v/>
      </c>
      <c r="E103" s="17" t="str">
        <f t="shared" si="25"/>
        <v/>
      </c>
      <c r="F103" s="26">
        <f t="shared" si="26"/>
        <v>-66</v>
      </c>
      <c r="G103" s="18">
        <f t="shared" si="41"/>
        <v>67</v>
      </c>
      <c r="H103" s="11">
        <f t="shared" si="28"/>
        <v>0</v>
      </c>
      <c r="I103" s="10">
        <f t="shared" si="29"/>
        <v>0</v>
      </c>
      <c r="J103" s="11">
        <f>IF(B103&gt;=$C$5,($C$17-$C$5)-C103, "")</f>
        <v>-67</v>
      </c>
      <c r="K103" s="11">
        <f>IF(B103&gt;=$C$5,J103*$C$9*$C$11,"")</f>
        <v>0</v>
      </c>
      <c r="L103" s="11">
        <f t="shared" si="20"/>
        <v>0</v>
      </c>
      <c r="M103" s="11">
        <f>IF(B103&gt;=$C$5, (18-$C$16)-C103, "")</f>
        <v>-49</v>
      </c>
      <c r="N103" s="11">
        <f>IF(B103&gt;=$C$5,4*$C$15*$C$14,"")</f>
        <v>0</v>
      </c>
      <c r="O103" s="11">
        <f t="shared" si="30"/>
        <v>0</v>
      </c>
      <c r="P103" s="5">
        <f>IF(B103&gt;=$C$5,$C$13-C103,"")</f>
        <v>-66</v>
      </c>
      <c r="Q103" s="5">
        <f>IF(B103&gt;=$C$5,$C$12/$C$13*P103,"")</f>
        <v>0</v>
      </c>
      <c r="R103" s="5">
        <f t="shared" si="21"/>
        <v>0</v>
      </c>
      <c r="S103" s="43">
        <f t="shared" si="36"/>
        <v>0</v>
      </c>
      <c r="T103" s="32">
        <f>IF(AND($C$5&lt;=B103,B103&lt;= $C$17), FV($C$23/12,12*C103,$C$32,$C$20,0)*-1,0)</f>
        <v>0</v>
      </c>
      <c r="V103" s="5" t="e">
        <f t="shared" si="42"/>
        <v>#VALUE!</v>
      </c>
      <c r="W103" s="5" t="e">
        <f>Y102+V103</f>
        <v>#VALUE!</v>
      </c>
      <c r="X103" s="5">
        <f t="shared" ref="X103:X136" si="43">IF($B103&gt;$C$17,$C$28*((1+$C$25)^$G103),0)</f>
        <v>0</v>
      </c>
      <c r="Y103" s="5" t="e">
        <f t="shared" si="22"/>
        <v>#VALUE!</v>
      </c>
      <c r="Z103" s="5" t="e">
        <f t="shared" si="32"/>
        <v>#VALUE!</v>
      </c>
      <c r="AA103" s="70" t="e">
        <f t="shared" si="38"/>
        <v>#VALUE!</v>
      </c>
      <c r="AB103" s="45">
        <v>0</v>
      </c>
      <c r="AC103" s="32">
        <f>IF(AND($C$5&lt;=B103, B103&lt;=$C$17), FV($C$22/12,12*D103,$C$21,$C$20,0)*-1,0)</f>
        <v>0</v>
      </c>
      <c r="AE103" s="5">
        <f t="shared" si="33"/>
        <v>0</v>
      </c>
      <c r="AF103" s="5">
        <f t="shared" si="34"/>
        <v>0</v>
      </c>
      <c r="AG103" s="5">
        <f t="shared" ref="AG103:AG136" si="44">IF($B103&gt;$C$17,$C$28*((1+$C$25)^$G103),0)</f>
        <v>0</v>
      </c>
      <c r="AH103" s="5">
        <f t="shared" si="23"/>
        <v>0</v>
      </c>
      <c r="AI103" s="5">
        <f t="shared" si="39"/>
        <v>0</v>
      </c>
      <c r="AJ103" s="71" t="str">
        <f t="shared" si="40"/>
        <v/>
      </c>
      <c r="AK103" s="65">
        <v>0</v>
      </c>
      <c r="AL103" s="66"/>
    </row>
    <row r="104" spans="1:38" s="5" customFormat="1" x14ac:dyDescent="0.35">
      <c r="A104"/>
      <c r="B104" s="16">
        <v>68</v>
      </c>
      <c r="C104">
        <f t="shared" si="24"/>
        <v>68</v>
      </c>
      <c r="D104" s="17" t="str">
        <f>IF(AND($C$5&lt;=B104, B104&lt;=$C$17), B104-$C$5, "")</f>
        <v/>
      </c>
      <c r="E104" s="17" t="str">
        <f t="shared" si="25"/>
        <v/>
      </c>
      <c r="F104" s="26">
        <f t="shared" si="26"/>
        <v>-67</v>
      </c>
      <c r="G104" s="18">
        <f t="shared" si="41"/>
        <v>68</v>
      </c>
      <c r="H104" s="11">
        <f t="shared" si="28"/>
        <v>0</v>
      </c>
      <c r="I104" s="10">
        <f t="shared" si="29"/>
        <v>0</v>
      </c>
      <c r="J104" s="11">
        <f>IF(B104&gt;=$C$5,($C$17-$C$5)-C104, "")</f>
        <v>-68</v>
      </c>
      <c r="K104" s="11">
        <f>IF(B104&gt;=$C$5,J104*$C$9*$C$11,"")</f>
        <v>0</v>
      </c>
      <c r="L104" s="11">
        <f t="shared" si="20"/>
        <v>0</v>
      </c>
      <c r="M104" s="11">
        <f>IF(B104&gt;=$C$5, (18-$C$16)-C104, "")</f>
        <v>-50</v>
      </c>
      <c r="N104" s="11">
        <f>IF(B104&gt;=$C$5,4*$C$15*$C$14,"")</f>
        <v>0</v>
      </c>
      <c r="O104" s="11">
        <f t="shared" si="30"/>
        <v>0</v>
      </c>
      <c r="P104" s="5">
        <f>IF(B104&gt;=$C$5,$C$13-C104,"")</f>
        <v>-67</v>
      </c>
      <c r="Q104" s="5">
        <f>IF(B104&gt;=$C$5,$C$12/$C$13*P104,"")</f>
        <v>0</v>
      </c>
      <c r="R104" s="5">
        <f t="shared" si="21"/>
        <v>0</v>
      </c>
      <c r="S104" s="43">
        <f t="shared" si="36"/>
        <v>0</v>
      </c>
      <c r="T104" s="32">
        <f>IF(AND($C$5&lt;=B104,B104&lt;= $C$17), FV($C$23/12,12*C104,$C$32,$C$20,0)*-1,0)</f>
        <v>0</v>
      </c>
      <c r="V104" s="5" t="e">
        <f t="shared" si="42"/>
        <v>#VALUE!</v>
      </c>
      <c r="W104" s="5" t="e">
        <f t="shared" ref="W104:W136" si="45">Y103+V104</f>
        <v>#VALUE!</v>
      </c>
      <c r="X104" s="5">
        <f t="shared" si="43"/>
        <v>0</v>
      </c>
      <c r="Y104" s="5" t="e">
        <f t="shared" si="22"/>
        <v>#VALUE!</v>
      </c>
      <c r="Z104" s="5" t="e">
        <f t="shared" si="32"/>
        <v>#VALUE!</v>
      </c>
      <c r="AA104" s="70" t="e">
        <f t="shared" si="38"/>
        <v>#VALUE!</v>
      </c>
      <c r="AB104" s="45">
        <v>0</v>
      </c>
      <c r="AC104" s="32">
        <f>IF(AND($C$5&lt;=B104, B104&lt;=$C$17), FV($C$22/12,12*D104,$C$21,$C$20,0)*-1,0)</f>
        <v>0</v>
      </c>
      <c r="AE104" s="5">
        <f t="shared" si="33"/>
        <v>0</v>
      </c>
      <c r="AF104" s="5">
        <f t="shared" si="34"/>
        <v>0</v>
      </c>
      <c r="AG104" s="5">
        <f t="shared" si="44"/>
        <v>0</v>
      </c>
      <c r="AH104" s="5">
        <f t="shared" si="23"/>
        <v>0</v>
      </c>
      <c r="AI104" s="5">
        <f t="shared" si="39"/>
        <v>0</v>
      </c>
      <c r="AJ104" s="71" t="str">
        <f t="shared" si="40"/>
        <v/>
      </c>
      <c r="AK104" s="65">
        <v>0</v>
      </c>
      <c r="AL104" s="66"/>
    </row>
    <row r="105" spans="1:38" s="5" customFormat="1" x14ac:dyDescent="0.35">
      <c r="A105"/>
      <c r="B105" s="16">
        <v>69</v>
      </c>
      <c r="C105">
        <f t="shared" si="24"/>
        <v>69</v>
      </c>
      <c r="D105" s="17" t="str">
        <f>IF(AND($C$5&lt;=B105, B105&lt;=$C$17), B105-$C$5, "")</f>
        <v/>
      </c>
      <c r="E105" s="17" t="str">
        <f t="shared" si="25"/>
        <v/>
      </c>
      <c r="F105" s="26">
        <f t="shared" si="26"/>
        <v>-68</v>
      </c>
      <c r="G105" s="18">
        <f t="shared" si="41"/>
        <v>69</v>
      </c>
      <c r="H105" s="11">
        <f t="shared" si="28"/>
        <v>0</v>
      </c>
      <c r="I105" s="10">
        <f t="shared" si="29"/>
        <v>0</v>
      </c>
      <c r="J105" s="11">
        <f>IF(B105&gt;=$C$5,($C$17-$C$5)-C105, "")</f>
        <v>-69</v>
      </c>
      <c r="K105" s="11">
        <f>IF(B105&gt;=$C$5,J105*$C$9*$C$11,"")</f>
        <v>0</v>
      </c>
      <c r="L105" s="11">
        <f t="shared" si="20"/>
        <v>0</v>
      </c>
      <c r="M105" s="11">
        <f>IF(B105&gt;=$C$5, (18-$C$16)-C105, "")</f>
        <v>-51</v>
      </c>
      <c r="N105" s="11">
        <f>IF(B105&gt;=$C$5,4*$C$15*$C$14,"")</f>
        <v>0</v>
      </c>
      <c r="O105" s="11">
        <f t="shared" si="30"/>
        <v>0</v>
      </c>
      <c r="P105" s="5">
        <f>IF(B105&gt;=$C$5,$C$13-C105,"")</f>
        <v>-68</v>
      </c>
      <c r="Q105" s="5">
        <f>IF(B105&gt;=$C$5,$C$12/$C$13*P105,"")</f>
        <v>0</v>
      </c>
      <c r="R105" s="5">
        <f t="shared" si="21"/>
        <v>0</v>
      </c>
      <c r="S105" s="43">
        <f t="shared" si="36"/>
        <v>0</v>
      </c>
      <c r="T105" s="32">
        <f>IF(AND($C$5&lt;=B105,B105&lt;= $C$17), FV($C$23/12,12*C105,$C$32,$C$20,0)*-1,0)</f>
        <v>0</v>
      </c>
      <c r="V105" s="5" t="e">
        <f t="shared" si="42"/>
        <v>#VALUE!</v>
      </c>
      <c r="W105" s="5" t="e">
        <f t="shared" si="45"/>
        <v>#VALUE!</v>
      </c>
      <c r="X105" s="5">
        <f t="shared" si="43"/>
        <v>0</v>
      </c>
      <c r="Y105" s="5" t="e">
        <f t="shared" si="22"/>
        <v>#VALUE!</v>
      </c>
      <c r="Z105" s="5" t="e">
        <f t="shared" si="32"/>
        <v>#VALUE!</v>
      </c>
      <c r="AA105" s="70" t="e">
        <f t="shared" si="38"/>
        <v>#VALUE!</v>
      </c>
      <c r="AB105" s="45">
        <v>0</v>
      </c>
      <c r="AC105" s="32">
        <f>IF(AND($C$5&lt;=B105, B105&lt;=$C$17), FV($C$22/12,12*D105,$C$21,$C$20,0)*-1,0)</f>
        <v>0</v>
      </c>
      <c r="AE105" s="5">
        <f t="shared" si="33"/>
        <v>0</v>
      </c>
      <c r="AF105" s="5">
        <f t="shared" si="34"/>
        <v>0</v>
      </c>
      <c r="AG105" s="5">
        <f t="shared" si="44"/>
        <v>0</v>
      </c>
      <c r="AH105" s="5">
        <f t="shared" si="23"/>
        <v>0</v>
      </c>
      <c r="AI105" s="5">
        <f t="shared" si="39"/>
        <v>0</v>
      </c>
      <c r="AJ105" s="71" t="str">
        <f t="shared" si="40"/>
        <v/>
      </c>
      <c r="AK105" s="65">
        <v>0</v>
      </c>
      <c r="AL105" s="66"/>
    </row>
    <row r="106" spans="1:38" s="5" customFormat="1" x14ac:dyDescent="0.35">
      <c r="A106"/>
      <c r="B106" s="16">
        <v>70</v>
      </c>
      <c r="C106">
        <f t="shared" si="24"/>
        <v>70</v>
      </c>
      <c r="D106" s="17" t="str">
        <f>IF(AND($C$5&lt;=B106, B106&lt;=$C$17), B106-$C$5, "")</f>
        <v/>
      </c>
      <c r="E106" s="17" t="str">
        <f t="shared" si="25"/>
        <v/>
      </c>
      <c r="F106" s="26">
        <f t="shared" si="26"/>
        <v>-69</v>
      </c>
      <c r="G106" s="18">
        <f t="shared" si="41"/>
        <v>70</v>
      </c>
      <c r="H106" s="11">
        <f t="shared" si="28"/>
        <v>0</v>
      </c>
      <c r="I106" s="10">
        <f t="shared" si="29"/>
        <v>0</v>
      </c>
      <c r="J106" s="11">
        <f>IF(B106&gt;=$C$5,($C$17-$C$5)-C106, "")</f>
        <v>-70</v>
      </c>
      <c r="K106" s="11">
        <f>IF(B106&gt;=$C$5,J106*$C$9*$C$11,"")</f>
        <v>0</v>
      </c>
      <c r="L106" s="11">
        <f t="shared" si="20"/>
        <v>0</v>
      </c>
      <c r="M106" s="11">
        <f>IF(B106&gt;=$C$5, (18-$C$16)-C106, "")</f>
        <v>-52</v>
      </c>
      <c r="N106" s="11">
        <f>IF(B106&gt;=$C$5,4*$C$15*$C$14,"")</f>
        <v>0</v>
      </c>
      <c r="O106" s="11">
        <f t="shared" si="30"/>
        <v>0</v>
      </c>
      <c r="P106" s="5">
        <f>IF(B106&gt;=$C$5,$C$13-C106,"")</f>
        <v>-69</v>
      </c>
      <c r="Q106" s="5">
        <f>IF(B106&gt;=$C$5,$C$12/$C$13*P106,"")</f>
        <v>0</v>
      </c>
      <c r="R106" s="5">
        <f t="shared" si="21"/>
        <v>0</v>
      </c>
      <c r="S106" s="43">
        <f t="shared" si="36"/>
        <v>0</v>
      </c>
      <c r="T106" s="32">
        <f>IF(AND($C$5&lt;=B106,B106&lt;= $C$17), FV($C$23/12,12*C106,$C$32,$C$20,0)*-1,0)</f>
        <v>0</v>
      </c>
      <c r="V106" s="5" t="e">
        <f t="shared" si="42"/>
        <v>#VALUE!</v>
      </c>
      <c r="W106" s="5" t="e">
        <f t="shared" si="45"/>
        <v>#VALUE!</v>
      </c>
      <c r="X106" s="5">
        <f t="shared" si="43"/>
        <v>0</v>
      </c>
      <c r="Y106" s="5" t="e">
        <f t="shared" si="22"/>
        <v>#VALUE!</v>
      </c>
      <c r="Z106" s="5" t="e">
        <f t="shared" si="32"/>
        <v>#VALUE!</v>
      </c>
      <c r="AA106" s="70" t="e">
        <f t="shared" si="38"/>
        <v>#VALUE!</v>
      </c>
      <c r="AB106" s="45">
        <v>0</v>
      </c>
      <c r="AC106" s="32">
        <f>IF(AND($C$5&lt;=B106, B106&lt;=$C$17), FV($C$22/12,12*D106,$C$21,$C$20,0)*-1,0)</f>
        <v>0</v>
      </c>
      <c r="AE106" s="5">
        <f t="shared" si="33"/>
        <v>0</v>
      </c>
      <c r="AF106" s="5">
        <f t="shared" si="34"/>
        <v>0</v>
      </c>
      <c r="AG106" s="5">
        <f t="shared" si="44"/>
        <v>0</v>
      </c>
      <c r="AH106" s="5">
        <f t="shared" si="23"/>
        <v>0</v>
      </c>
      <c r="AI106" s="5">
        <f t="shared" si="39"/>
        <v>0</v>
      </c>
      <c r="AJ106" s="71" t="str">
        <f t="shared" si="40"/>
        <v/>
      </c>
      <c r="AK106" s="65">
        <v>0</v>
      </c>
      <c r="AL106" s="66"/>
    </row>
    <row r="107" spans="1:38" s="5" customFormat="1" x14ac:dyDescent="0.35">
      <c r="A107"/>
      <c r="B107" s="16">
        <v>71</v>
      </c>
      <c r="C107">
        <f t="shared" si="24"/>
        <v>71</v>
      </c>
      <c r="D107" s="17" t="str">
        <f>IF(AND($C$5&lt;=B107, B107&lt;=$C$17), B107-$C$5, "")</f>
        <v/>
      </c>
      <c r="E107" s="17" t="str">
        <f t="shared" si="25"/>
        <v/>
      </c>
      <c r="F107" s="26">
        <f t="shared" si="26"/>
        <v>-70</v>
      </c>
      <c r="G107" s="18">
        <f t="shared" si="41"/>
        <v>71</v>
      </c>
      <c r="H107" s="11">
        <f t="shared" si="28"/>
        <v>0</v>
      </c>
      <c r="I107" s="10">
        <f t="shared" si="29"/>
        <v>0</v>
      </c>
      <c r="J107" s="11">
        <f>IF(B107&gt;=$C$5,($C$17-$C$5)-C107, "")</f>
        <v>-71</v>
      </c>
      <c r="K107" s="11">
        <f>IF(B107&gt;=$C$5,J107*$C$9*$C$11,"")</f>
        <v>0</v>
      </c>
      <c r="L107" s="11">
        <f t="shared" si="20"/>
        <v>0</v>
      </c>
      <c r="M107" s="11">
        <f>IF(B107&gt;=$C$5, (18-$C$16)-C107, "")</f>
        <v>-53</v>
      </c>
      <c r="N107" s="11">
        <f>IF(B107&gt;=$C$5,4*$C$15*$C$14,"")</f>
        <v>0</v>
      </c>
      <c r="O107" s="11">
        <f t="shared" si="30"/>
        <v>0</v>
      </c>
      <c r="P107" s="5">
        <f>IF(B107&gt;=$C$5,$C$13-C107,"")</f>
        <v>-70</v>
      </c>
      <c r="Q107" s="5">
        <f>IF(B107&gt;=$C$5,$C$12/$C$13*P107,"")</f>
        <v>0</v>
      </c>
      <c r="R107" s="5">
        <f t="shared" si="21"/>
        <v>0</v>
      </c>
      <c r="S107" s="43">
        <f t="shared" si="36"/>
        <v>0</v>
      </c>
      <c r="T107" s="32">
        <f>IF(AND($C$5&lt;=B107,B107&lt;= $C$17), FV($C$23/12,12*C107,$C$32,$C$20,0)*-1,0)</f>
        <v>0</v>
      </c>
      <c r="V107" s="5" t="e">
        <f t="shared" si="42"/>
        <v>#VALUE!</v>
      </c>
      <c r="W107" s="5" t="e">
        <f t="shared" si="45"/>
        <v>#VALUE!</v>
      </c>
      <c r="X107" s="5">
        <f t="shared" si="43"/>
        <v>0</v>
      </c>
      <c r="Y107" s="5" t="e">
        <f t="shared" si="22"/>
        <v>#VALUE!</v>
      </c>
      <c r="Z107" s="5" t="e">
        <f t="shared" si="32"/>
        <v>#VALUE!</v>
      </c>
      <c r="AA107" s="70" t="e">
        <f t="shared" si="38"/>
        <v>#VALUE!</v>
      </c>
      <c r="AB107" s="45">
        <v>0</v>
      </c>
      <c r="AC107" s="32">
        <f>IF(AND($C$5&lt;=B107, B107&lt;=$C$17), FV($C$22/12,12*D107,$C$21,$C$20,0)*-1,0)</f>
        <v>0</v>
      </c>
      <c r="AE107" s="5">
        <f t="shared" si="33"/>
        <v>0</v>
      </c>
      <c r="AF107" s="5">
        <f t="shared" si="34"/>
        <v>0</v>
      </c>
      <c r="AG107" s="5">
        <f t="shared" si="44"/>
        <v>0</v>
      </c>
      <c r="AH107" s="5">
        <f t="shared" si="23"/>
        <v>0</v>
      </c>
      <c r="AI107" s="5">
        <f t="shared" si="39"/>
        <v>0</v>
      </c>
      <c r="AJ107" s="71" t="str">
        <f t="shared" si="40"/>
        <v/>
      </c>
      <c r="AK107" s="65">
        <v>0</v>
      </c>
      <c r="AL107" s="66"/>
    </row>
    <row r="108" spans="1:38" s="5" customFormat="1" x14ac:dyDescent="0.35">
      <c r="A108"/>
      <c r="B108" s="16">
        <v>72</v>
      </c>
      <c r="C108">
        <f t="shared" si="24"/>
        <v>72</v>
      </c>
      <c r="D108" s="17" t="str">
        <f>IF(AND($C$5&lt;=B108, B108&lt;=$C$17), B108-$C$5, "")</f>
        <v/>
      </c>
      <c r="E108" s="17" t="str">
        <f t="shared" si="25"/>
        <v/>
      </c>
      <c r="F108" s="26">
        <f t="shared" si="26"/>
        <v>-71</v>
      </c>
      <c r="G108" s="18">
        <f t="shared" si="41"/>
        <v>72</v>
      </c>
      <c r="H108" s="11">
        <f t="shared" si="28"/>
        <v>0</v>
      </c>
      <c r="I108" s="10">
        <f t="shared" si="29"/>
        <v>0</v>
      </c>
      <c r="J108" s="11">
        <f>IF(B108&gt;=$C$5,($C$17-$C$5)-C108, "")</f>
        <v>-72</v>
      </c>
      <c r="K108" s="11">
        <f>IF(B108&gt;=$C$5,J108*$C$9*$C$11,"")</f>
        <v>0</v>
      </c>
      <c r="L108" s="11">
        <f t="shared" si="20"/>
        <v>0</v>
      </c>
      <c r="M108" s="11">
        <f>IF(B108&gt;=$C$5, (18-$C$16)-C108, "")</f>
        <v>-54</v>
      </c>
      <c r="N108" s="11">
        <f>IF(B108&gt;=$C$5,4*$C$15*$C$14,"")</f>
        <v>0</v>
      </c>
      <c r="O108" s="11">
        <f t="shared" si="30"/>
        <v>0</v>
      </c>
      <c r="P108" s="5">
        <f>IF(B108&gt;=$C$5,$C$13-C108,"")</f>
        <v>-71</v>
      </c>
      <c r="Q108" s="5">
        <f>IF(B108&gt;=$C$5,$C$12/$C$13*P108,"")</f>
        <v>0</v>
      </c>
      <c r="R108" s="5">
        <f t="shared" si="21"/>
        <v>0</v>
      </c>
      <c r="S108" s="43">
        <f t="shared" si="36"/>
        <v>0</v>
      </c>
      <c r="T108" s="32">
        <f>IF(AND($C$5&lt;=B108,B108&lt;= $C$17), FV($C$23/12,12*C108,$C$32,$C$20,0)*-1,0)</f>
        <v>0</v>
      </c>
      <c r="V108" s="5" t="e">
        <f t="shared" si="42"/>
        <v>#VALUE!</v>
      </c>
      <c r="W108" s="5" t="e">
        <f t="shared" si="45"/>
        <v>#VALUE!</v>
      </c>
      <c r="X108" s="5">
        <f t="shared" si="43"/>
        <v>0</v>
      </c>
      <c r="Y108" s="5" t="e">
        <f t="shared" si="22"/>
        <v>#VALUE!</v>
      </c>
      <c r="Z108" s="5" t="e">
        <f t="shared" si="32"/>
        <v>#VALUE!</v>
      </c>
      <c r="AA108" s="70" t="e">
        <f t="shared" si="38"/>
        <v>#VALUE!</v>
      </c>
      <c r="AB108" s="45">
        <v>0</v>
      </c>
      <c r="AC108" s="32">
        <f>IF(AND($C$5&lt;=B108, B108&lt;=$C$17), FV($C$22/12,12*D108,$C$21,$C$20,0)*-1,0)</f>
        <v>0</v>
      </c>
      <c r="AE108" s="5">
        <f t="shared" si="33"/>
        <v>0</v>
      </c>
      <c r="AF108" s="5">
        <f t="shared" si="34"/>
        <v>0</v>
      </c>
      <c r="AG108" s="5">
        <f t="shared" si="44"/>
        <v>0</v>
      </c>
      <c r="AH108" s="5">
        <f t="shared" si="23"/>
        <v>0</v>
      </c>
      <c r="AI108" s="5">
        <f t="shared" si="39"/>
        <v>0</v>
      </c>
      <c r="AJ108" s="71" t="str">
        <f t="shared" si="40"/>
        <v/>
      </c>
      <c r="AK108" s="65">
        <v>0</v>
      </c>
      <c r="AL108" s="66"/>
    </row>
    <row r="109" spans="1:38" s="5" customFormat="1" x14ac:dyDescent="0.35">
      <c r="A109"/>
      <c r="B109" s="16">
        <v>73</v>
      </c>
      <c r="C109">
        <f t="shared" si="24"/>
        <v>73</v>
      </c>
      <c r="D109" s="17" t="str">
        <f>IF(AND($C$5&lt;=B109, B109&lt;=$C$17), B109-$C$5, "")</f>
        <v/>
      </c>
      <c r="E109" s="17" t="str">
        <f t="shared" si="25"/>
        <v/>
      </c>
      <c r="F109" s="26">
        <f t="shared" si="26"/>
        <v>-72</v>
      </c>
      <c r="G109" s="18">
        <f t="shared" si="41"/>
        <v>73</v>
      </c>
      <c r="H109" s="11">
        <f t="shared" si="28"/>
        <v>0</v>
      </c>
      <c r="I109" s="10">
        <f t="shared" si="29"/>
        <v>0</v>
      </c>
      <c r="J109" s="11">
        <f>IF(B109&gt;=$C$5,($C$17-$C$5)-C109, "")</f>
        <v>-73</v>
      </c>
      <c r="K109" s="11">
        <f>IF(B109&gt;=$C$5,J109*$C$9*$C$11,"")</f>
        <v>0</v>
      </c>
      <c r="L109" s="11">
        <f t="shared" si="20"/>
        <v>0</v>
      </c>
      <c r="M109" s="11">
        <f>IF(B109&gt;=$C$5, (18-$C$16)-C109, "")</f>
        <v>-55</v>
      </c>
      <c r="N109" s="11">
        <f>IF(B109&gt;=$C$5,4*$C$15*$C$14,"")</f>
        <v>0</v>
      </c>
      <c r="O109" s="11">
        <f t="shared" si="30"/>
        <v>0</v>
      </c>
      <c r="P109" s="5">
        <f>IF(B109&gt;=$C$5,$C$13-C109,"")</f>
        <v>-72</v>
      </c>
      <c r="Q109" s="5">
        <f>IF(B109&gt;=$C$5,$C$12/$C$13*P109,"")</f>
        <v>0</v>
      </c>
      <c r="R109" s="5">
        <f t="shared" si="21"/>
        <v>0</v>
      </c>
      <c r="S109" s="43">
        <f t="shared" si="36"/>
        <v>0</v>
      </c>
      <c r="T109" s="32">
        <f>IF(AND($C$5&lt;=B109,B109&lt;= $C$17), FV($C$23/12,12*C109,$C$32,$C$20,0)*-1,0)</f>
        <v>0</v>
      </c>
      <c r="V109" s="5" t="e">
        <f t="shared" si="42"/>
        <v>#VALUE!</v>
      </c>
      <c r="W109" s="5" t="e">
        <f t="shared" si="45"/>
        <v>#VALUE!</v>
      </c>
      <c r="X109" s="5">
        <f t="shared" si="43"/>
        <v>0</v>
      </c>
      <c r="Y109" s="5" t="e">
        <f t="shared" si="22"/>
        <v>#VALUE!</v>
      </c>
      <c r="Z109" s="5" t="e">
        <f t="shared" si="32"/>
        <v>#VALUE!</v>
      </c>
      <c r="AA109" s="70" t="e">
        <f t="shared" si="38"/>
        <v>#VALUE!</v>
      </c>
      <c r="AB109" s="45">
        <v>0</v>
      </c>
      <c r="AC109" s="32">
        <f>IF(AND($C$5&lt;=B109, B109&lt;=$C$17), FV($C$22/12,12*D109,$C$21,$C$20,0)*-1,0)</f>
        <v>0</v>
      </c>
      <c r="AE109" s="5">
        <f t="shared" si="33"/>
        <v>0</v>
      </c>
      <c r="AF109" s="5">
        <f t="shared" si="34"/>
        <v>0</v>
      </c>
      <c r="AG109" s="5">
        <f t="shared" si="44"/>
        <v>0</v>
      </c>
      <c r="AH109" s="5">
        <f t="shared" si="23"/>
        <v>0</v>
      </c>
      <c r="AI109" s="5">
        <f t="shared" si="39"/>
        <v>0</v>
      </c>
      <c r="AJ109" s="71" t="str">
        <f t="shared" si="40"/>
        <v/>
      </c>
      <c r="AK109" s="65">
        <v>0</v>
      </c>
      <c r="AL109" s="66"/>
    </row>
    <row r="110" spans="1:38" s="5" customFormat="1" x14ac:dyDescent="0.35">
      <c r="A110"/>
      <c r="B110" s="16">
        <v>74</v>
      </c>
      <c r="C110">
        <f t="shared" si="24"/>
        <v>74</v>
      </c>
      <c r="D110" s="17" t="str">
        <f>IF(AND($C$5&lt;=B110, B110&lt;=$C$17), B110-$C$5, "")</f>
        <v/>
      </c>
      <c r="E110" s="17" t="str">
        <f t="shared" si="25"/>
        <v/>
      </c>
      <c r="F110" s="26">
        <f t="shared" si="26"/>
        <v>-73</v>
      </c>
      <c r="G110" s="18">
        <f t="shared" si="41"/>
        <v>74</v>
      </c>
      <c r="H110" s="11">
        <f t="shared" si="28"/>
        <v>0</v>
      </c>
      <c r="I110" s="10">
        <f t="shared" si="29"/>
        <v>0</v>
      </c>
      <c r="J110" s="11">
        <f>IF(B110&gt;=$C$5,($C$17-$C$5)-C110, "")</f>
        <v>-74</v>
      </c>
      <c r="K110" s="11">
        <f>IF(B110&gt;=$C$5,J110*$C$9*$C$11,"")</f>
        <v>0</v>
      </c>
      <c r="L110" s="11">
        <f t="shared" si="20"/>
        <v>0</v>
      </c>
      <c r="M110" s="11">
        <f>IF(B110&gt;=$C$5, (18-$C$16)-C110, "")</f>
        <v>-56</v>
      </c>
      <c r="N110" s="11">
        <f>IF(B110&gt;=$C$5,4*$C$15*$C$14,"")</f>
        <v>0</v>
      </c>
      <c r="O110" s="11">
        <f t="shared" si="30"/>
        <v>0</v>
      </c>
      <c r="P110" s="5">
        <f>IF(B110&gt;=$C$5,$C$13-C110,"")</f>
        <v>-73</v>
      </c>
      <c r="Q110" s="5">
        <f>IF(B110&gt;=$C$5,$C$12/$C$13*P110,"")</f>
        <v>0</v>
      </c>
      <c r="R110" s="5">
        <f t="shared" si="21"/>
        <v>0</v>
      </c>
      <c r="S110" s="43">
        <f t="shared" si="36"/>
        <v>0</v>
      </c>
      <c r="T110" s="32">
        <f>IF(AND($C$5&lt;=B110,B110&lt;= $C$17), FV($C$23/12,12*C110,$C$32,$C$20,0)*-1,0)</f>
        <v>0</v>
      </c>
      <c r="V110" s="5" t="e">
        <f t="shared" si="42"/>
        <v>#VALUE!</v>
      </c>
      <c r="W110" s="5" t="e">
        <f t="shared" si="45"/>
        <v>#VALUE!</v>
      </c>
      <c r="X110" s="5">
        <f t="shared" si="43"/>
        <v>0</v>
      </c>
      <c r="Y110" s="5" t="e">
        <f t="shared" si="22"/>
        <v>#VALUE!</v>
      </c>
      <c r="Z110" s="5" t="e">
        <f t="shared" si="32"/>
        <v>#VALUE!</v>
      </c>
      <c r="AA110" s="70" t="e">
        <f t="shared" si="38"/>
        <v>#VALUE!</v>
      </c>
      <c r="AB110" s="45">
        <v>0</v>
      </c>
      <c r="AC110" s="32">
        <f>IF(AND($C$5&lt;=B110, B110&lt;=$C$17), FV($C$22/12,12*D110,$C$21,$C$20,0)*-1,0)</f>
        <v>0</v>
      </c>
      <c r="AE110" s="5">
        <f t="shared" si="33"/>
        <v>0</v>
      </c>
      <c r="AF110" s="5">
        <f t="shared" si="34"/>
        <v>0</v>
      </c>
      <c r="AG110" s="5">
        <f t="shared" si="44"/>
        <v>0</v>
      </c>
      <c r="AH110" s="5">
        <f t="shared" si="23"/>
        <v>0</v>
      </c>
      <c r="AI110" s="5">
        <f t="shared" si="39"/>
        <v>0</v>
      </c>
      <c r="AJ110" s="71" t="str">
        <f t="shared" si="40"/>
        <v/>
      </c>
      <c r="AK110" s="65">
        <v>0</v>
      </c>
      <c r="AL110" s="66"/>
    </row>
    <row r="111" spans="1:38" s="5" customFormat="1" x14ac:dyDescent="0.35">
      <c r="A111"/>
      <c r="B111" s="16">
        <v>75</v>
      </c>
      <c r="C111">
        <f t="shared" si="24"/>
        <v>75</v>
      </c>
      <c r="D111" s="17" t="str">
        <f>IF(AND($C$5&lt;=B111, B111&lt;=$C$17), B111-$C$5, "")</f>
        <v/>
      </c>
      <c r="E111" s="17" t="str">
        <f t="shared" si="25"/>
        <v/>
      </c>
      <c r="F111" s="26">
        <f t="shared" si="26"/>
        <v>-74</v>
      </c>
      <c r="G111" s="18">
        <f t="shared" si="41"/>
        <v>75</v>
      </c>
      <c r="H111" s="11">
        <f t="shared" si="28"/>
        <v>0</v>
      </c>
      <c r="I111" s="10">
        <f t="shared" si="29"/>
        <v>0</v>
      </c>
      <c r="J111" s="11">
        <f>IF(B111&gt;=$C$5,($C$17-$C$5)-C111, "")</f>
        <v>-75</v>
      </c>
      <c r="K111" s="11">
        <f>IF(B111&gt;=$C$5,J111*$C$9*$C$11,"")</f>
        <v>0</v>
      </c>
      <c r="L111" s="11">
        <f t="shared" si="20"/>
        <v>0</v>
      </c>
      <c r="M111" s="11">
        <f>IF(B111&gt;=$C$5, (18-$C$16)-C111, "")</f>
        <v>-57</v>
      </c>
      <c r="N111" s="11">
        <f>IF(B111&gt;=$C$5,4*$C$15*$C$14,"")</f>
        <v>0</v>
      </c>
      <c r="O111" s="11">
        <f t="shared" si="30"/>
        <v>0</v>
      </c>
      <c r="P111" s="5">
        <f>IF(B111&gt;=$C$5,$C$13-C111,"")</f>
        <v>-74</v>
      </c>
      <c r="Q111" s="5">
        <f>IF(B111&gt;=$C$5,$C$12/$C$13*P111,"")</f>
        <v>0</v>
      </c>
      <c r="R111" s="5">
        <f t="shared" si="21"/>
        <v>0</v>
      </c>
      <c r="S111" s="43">
        <f t="shared" si="36"/>
        <v>0</v>
      </c>
      <c r="T111" s="32">
        <f>IF(AND($C$5&lt;=B111,B111&lt;= $C$17), FV($C$23/12,12*C111,$C$32,$C$20,0)*-1,0)</f>
        <v>0</v>
      </c>
      <c r="V111" s="5" t="e">
        <f t="shared" si="42"/>
        <v>#VALUE!</v>
      </c>
      <c r="W111" s="5" t="e">
        <f t="shared" si="45"/>
        <v>#VALUE!</v>
      </c>
      <c r="X111" s="5">
        <f t="shared" si="43"/>
        <v>0</v>
      </c>
      <c r="Y111" s="5" t="e">
        <f t="shared" si="22"/>
        <v>#VALUE!</v>
      </c>
      <c r="Z111" s="5" t="e">
        <f t="shared" si="32"/>
        <v>#VALUE!</v>
      </c>
      <c r="AA111" s="70" t="e">
        <f t="shared" si="38"/>
        <v>#VALUE!</v>
      </c>
      <c r="AB111" s="45">
        <v>0</v>
      </c>
      <c r="AC111" s="32">
        <f>IF(AND($C$5&lt;=B111, B111&lt;=$C$17), FV($C$22/12,12*D111,$C$21,$C$20,0)*-1,0)</f>
        <v>0</v>
      </c>
      <c r="AE111" s="5">
        <f t="shared" si="33"/>
        <v>0</v>
      </c>
      <c r="AF111" s="5">
        <f t="shared" si="34"/>
        <v>0</v>
      </c>
      <c r="AG111" s="5">
        <f t="shared" si="44"/>
        <v>0</v>
      </c>
      <c r="AH111" s="5">
        <f t="shared" si="23"/>
        <v>0</v>
      </c>
      <c r="AI111" s="5">
        <f t="shared" si="39"/>
        <v>0</v>
      </c>
      <c r="AJ111" s="71" t="str">
        <f t="shared" si="40"/>
        <v/>
      </c>
      <c r="AK111" s="65">
        <v>0</v>
      </c>
      <c r="AL111" s="66"/>
    </row>
    <row r="112" spans="1:38" s="5" customFormat="1" x14ac:dyDescent="0.35">
      <c r="A112"/>
      <c r="B112" s="16">
        <v>76</v>
      </c>
      <c r="C112">
        <f t="shared" si="24"/>
        <v>76</v>
      </c>
      <c r="D112" s="17" t="str">
        <f>IF(AND($C$5&lt;=B112, B112&lt;=$C$17), B112-$C$5, "")</f>
        <v/>
      </c>
      <c r="E112" s="17" t="str">
        <f t="shared" si="25"/>
        <v/>
      </c>
      <c r="F112" s="26">
        <f t="shared" si="26"/>
        <v>-75</v>
      </c>
      <c r="G112" s="18">
        <f t="shared" si="41"/>
        <v>76</v>
      </c>
      <c r="H112" s="11">
        <f t="shared" si="28"/>
        <v>0</v>
      </c>
      <c r="I112" s="10">
        <f t="shared" si="29"/>
        <v>0</v>
      </c>
      <c r="J112" s="11">
        <f>IF(B112&gt;=$C$5,($C$17-$C$5)-C112, "")</f>
        <v>-76</v>
      </c>
      <c r="K112" s="11">
        <f>IF(B112&gt;=$C$5,J112*$C$9*$C$11,"")</f>
        <v>0</v>
      </c>
      <c r="L112" s="11">
        <f t="shared" si="20"/>
        <v>0</v>
      </c>
      <c r="M112" s="11">
        <f>IF(B112&gt;=$C$5, (18-$C$16)-C112, "")</f>
        <v>-58</v>
      </c>
      <c r="N112" s="11">
        <f>IF(B112&gt;=$C$5,4*$C$15*$C$14,"")</f>
        <v>0</v>
      </c>
      <c r="O112" s="11">
        <f t="shared" si="30"/>
        <v>0</v>
      </c>
      <c r="P112" s="5">
        <f>IF(B112&gt;=$C$5,$C$13-C112,"")</f>
        <v>-75</v>
      </c>
      <c r="Q112" s="5">
        <f>IF(B112&gt;=$C$5,$C$12/$C$13*P112,"")</f>
        <v>0</v>
      </c>
      <c r="R112" s="5">
        <f t="shared" si="21"/>
        <v>0</v>
      </c>
      <c r="S112" s="43">
        <f t="shared" si="36"/>
        <v>0</v>
      </c>
      <c r="T112" s="32">
        <f>IF(AND($C$5&lt;=B112,B112&lt;= $C$17), FV($C$23/12,12*C112,$C$32,$C$20,0)*-1,0)</f>
        <v>0</v>
      </c>
      <c r="V112" s="5" t="e">
        <f t="shared" si="42"/>
        <v>#VALUE!</v>
      </c>
      <c r="W112" s="5" t="e">
        <f t="shared" si="45"/>
        <v>#VALUE!</v>
      </c>
      <c r="X112" s="5">
        <f t="shared" si="43"/>
        <v>0</v>
      </c>
      <c r="Y112" s="5" t="e">
        <f t="shared" si="22"/>
        <v>#VALUE!</v>
      </c>
      <c r="Z112" s="5" t="e">
        <f t="shared" si="32"/>
        <v>#VALUE!</v>
      </c>
      <c r="AA112" s="70" t="e">
        <f t="shared" si="38"/>
        <v>#VALUE!</v>
      </c>
      <c r="AB112" s="45">
        <v>0</v>
      </c>
      <c r="AC112" s="32">
        <f>IF(AND($C$5&lt;=B112, B112&lt;=$C$17), FV($C$22/12,12*D112,$C$21,$C$20,0)*-1,0)</f>
        <v>0</v>
      </c>
      <c r="AE112" s="5">
        <f t="shared" si="33"/>
        <v>0</v>
      </c>
      <c r="AF112" s="5">
        <f t="shared" si="34"/>
        <v>0</v>
      </c>
      <c r="AG112" s="5">
        <f t="shared" si="44"/>
        <v>0</v>
      </c>
      <c r="AH112" s="5">
        <f t="shared" si="23"/>
        <v>0</v>
      </c>
      <c r="AI112" s="5">
        <f t="shared" si="39"/>
        <v>0</v>
      </c>
      <c r="AJ112" s="71" t="str">
        <f t="shared" si="40"/>
        <v/>
      </c>
      <c r="AK112" s="65">
        <v>0</v>
      </c>
      <c r="AL112" s="66"/>
    </row>
    <row r="113" spans="1:38" s="5" customFormat="1" x14ac:dyDescent="0.35">
      <c r="A113"/>
      <c r="B113" s="16">
        <v>77</v>
      </c>
      <c r="C113">
        <f t="shared" si="24"/>
        <v>77</v>
      </c>
      <c r="D113" s="17" t="str">
        <f>IF(AND($C$5&lt;=B113, B113&lt;=$C$17), B113-$C$5, "")</f>
        <v/>
      </c>
      <c r="E113" s="17" t="str">
        <f t="shared" si="25"/>
        <v/>
      </c>
      <c r="F113" s="26">
        <f t="shared" si="26"/>
        <v>-76</v>
      </c>
      <c r="G113" s="18">
        <f t="shared" si="41"/>
        <v>77</v>
      </c>
      <c r="H113" s="11">
        <f t="shared" si="28"/>
        <v>0</v>
      </c>
      <c r="I113" s="10">
        <f t="shared" si="29"/>
        <v>0</v>
      </c>
      <c r="J113" s="11">
        <f>IF(B113&gt;=$C$5,($C$17-$C$5)-C113, "")</f>
        <v>-77</v>
      </c>
      <c r="K113" s="11">
        <f>IF(B113&gt;=$C$5,J113*$C$9*$C$11,"")</f>
        <v>0</v>
      </c>
      <c r="L113" s="11">
        <f t="shared" si="20"/>
        <v>0</v>
      </c>
      <c r="M113" s="11">
        <f>IF(B113&gt;=$C$5, (18-$C$16)-C113, "")</f>
        <v>-59</v>
      </c>
      <c r="N113" s="11">
        <f>IF(B113&gt;=$C$5,4*$C$15*$C$14,"")</f>
        <v>0</v>
      </c>
      <c r="O113" s="11">
        <f t="shared" si="30"/>
        <v>0</v>
      </c>
      <c r="P113" s="5">
        <f>IF(B113&gt;=$C$5,$C$13-C113,"")</f>
        <v>-76</v>
      </c>
      <c r="Q113" s="5">
        <f>IF(B113&gt;=$C$5,$C$12/$C$13*P113,"")</f>
        <v>0</v>
      </c>
      <c r="R113" s="5">
        <f t="shared" si="21"/>
        <v>0</v>
      </c>
      <c r="S113" s="43">
        <f t="shared" si="36"/>
        <v>0</v>
      </c>
      <c r="T113" s="32">
        <f>IF(AND($C$5&lt;=B113,B113&lt;= $C$17), FV($C$23/12,12*C113,$C$32,$C$20,0)*-1,0)</f>
        <v>0</v>
      </c>
      <c r="V113" s="5" t="e">
        <f t="shared" si="42"/>
        <v>#VALUE!</v>
      </c>
      <c r="W113" s="5" t="e">
        <f t="shared" si="45"/>
        <v>#VALUE!</v>
      </c>
      <c r="X113" s="5">
        <f t="shared" si="43"/>
        <v>0</v>
      </c>
      <c r="Y113" s="5" t="e">
        <f t="shared" si="22"/>
        <v>#VALUE!</v>
      </c>
      <c r="Z113" s="5" t="e">
        <f t="shared" si="32"/>
        <v>#VALUE!</v>
      </c>
      <c r="AA113" s="70" t="e">
        <f t="shared" si="38"/>
        <v>#VALUE!</v>
      </c>
      <c r="AB113" s="45">
        <v>0</v>
      </c>
      <c r="AC113" s="32">
        <f>IF(AND($C$5&lt;=B113, B113&lt;=$C$17), FV($C$22/12,12*D113,$C$21,$C$20,0)*-1,0)</f>
        <v>0</v>
      </c>
      <c r="AE113" s="5">
        <f t="shared" si="33"/>
        <v>0</v>
      </c>
      <c r="AF113" s="5">
        <f t="shared" si="34"/>
        <v>0</v>
      </c>
      <c r="AG113" s="5">
        <f t="shared" si="44"/>
        <v>0</v>
      </c>
      <c r="AH113" s="5">
        <f t="shared" si="23"/>
        <v>0</v>
      </c>
      <c r="AI113" s="5">
        <f t="shared" si="39"/>
        <v>0</v>
      </c>
      <c r="AJ113" s="71" t="str">
        <f t="shared" si="40"/>
        <v/>
      </c>
      <c r="AK113" s="65">
        <v>0</v>
      </c>
      <c r="AL113" s="66"/>
    </row>
    <row r="114" spans="1:38" s="5" customFormat="1" x14ac:dyDescent="0.35">
      <c r="A114"/>
      <c r="B114" s="16">
        <v>78</v>
      </c>
      <c r="C114">
        <f t="shared" si="24"/>
        <v>78</v>
      </c>
      <c r="D114" s="17" t="str">
        <f>IF(AND($C$5&lt;=B114, B114&lt;=$C$17), B114-$C$5, "")</f>
        <v/>
      </c>
      <c r="E114" s="17" t="str">
        <f t="shared" si="25"/>
        <v/>
      </c>
      <c r="F114" s="26">
        <f t="shared" si="26"/>
        <v>-77</v>
      </c>
      <c r="G114" s="18">
        <f t="shared" si="41"/>
        <v>78</v>
      </c>
      <c r="H114" s="11">
        <f t="shared" si="28"/>
        <v>0</v>
      </c>
      <c r="I114" s="10">
        <f t="shared" si="29"/>
        <v>0</v>
      </c>
      <c r="J114" s="11">
        <f>IF(B114&gt;=$C$5,($C$17-$C$5)-C114, "")</f>
        <v>-78</v>
      </c>
      <c r="K114" s="11">
        <f>IF(B114&gt;=$C$5,J114*$C$9*$C$11,"")</f>
        <v>0</v>
      </c>
      <c r="L114" s="11">
        <f t="shared" si="20"/>
        <v>0</v>
      </c>
      <c r="M114" s="11">
        <f>IF(B114&gt;=$C$5, (18-$C$16)-C114, "")</f>
        <v>-60</v>
      </c>
      <c r="N114" s="11">
        <f>IF(B114&gt;=$C$5,4*$C$15*$C$14,"")</f>
        <v>0</v>
      </c>
      <c r="O114" s="11">
        <f t="shared" si="30"/>
        <v>0</v>
      </c>
      <c r="P114" s="5">
        <f>IF(B114&gt;=$C$5,$C$13-C114,"")</f>
        <v>-77</v>
      </c>
      <c r="Q114" s="5">
        <f>IF(B114&gt;=$C$5,$C$12/$C$13*P114,"")</f>
        <v>0</v>
      </c>
      <c r="R114" s="5">
        <f t="shared" si="21"/>
        <v>0</v>
      </c>
      <c r="S114" s="43">
        <f t="shared" si="36"/>
        <v>0</v>
      </c>
      <c r="T114" s="32">
        <f>IF(AND($C$5&lt;=B114,B114&lt;= $C$17), FV($C$23/12,12*C114,$C$32,$C$20,0)*-1,0)</f>
        <v>0</v>
      </c>
      <c r="V114" s="5" t="e">
        <f t="shared" si="42"/>
        <v>#VALUE!</v>
      </c>
      <c r="W114" s="5" t="e">
        <f t="shared" si="45"/>
        <v>#VALUE!</v>
      </c>
      <c r="X114" s="5">
        <f t="shared" si="43"/>
        <v>0</v>
      </c>
      <c r="Y114" s="5" t="e">
        <f t="shared" si="22"/>
        <v>#VALUE!</v>
      </c>
      <c r="Z114" s="5" t="e">
        <f t="shared" si="32"/>
        <v>#VALUE!</v>
      </c>
      <c r="AA114" s="70" t="e">
        <f t="shared" si="38"/>
        <v>#VALUE!</v>
      </c>
      <c r="AB114" s="45">
        <v>0</v>
      </c>
      <c r="AC114" s="32">
        <f>IF(AND($C$5&lt;=B114, B114&lt;=$C$17), FV($C$22/12,12*D114,$C$21,$C$20,0)*-1,0)</f>
        <v>0</v>
      </c>
      <c r="AE114" s="5">
        <f t="shared" si="33"/>
        <v>0</v>
      </c>
      <c r="AF114" s="5">
        <f t="shared" si="34"/>
        <v>0</v>
      </c>
      <c r="AG114" s="5">
        <f t="shared" si="44"/>
        <v>0</v>
      </c>
      <c r="AH114" s="5">
        <f t="shared" si="23"/>
        <v>0</v>
      </c>
      <c r="AI114" s="5">
        <f t="shared" si="39"/>
        <v>0</v>
      </c>
      <c r="AJ114" s="71" t="str">
        <f t="shared" si="40"/>
        <v/>
      </c>
      <c r="AK114" s="65">
        <v>0</v>
      </c>
      <c r="AL114" s="66"/>
    </row>
    <row r="115" spans="1:38" s="5" customFormat="1" x14ac:dyDescent="0.35">
      <c r="A115"/>
      <c r="B115" s="16">
        <v>79</v>
      </c>
      <c r="C115">
        <f t="shared" si="24"/>
        <v>79</v>
      </c>
      <c r="D115" s="17" t="str">
        <f>IF(AND($C$5&lt;=B115, B115&lt;=$C$17), B115-$C$5, "")</f>
        <v/>
      </c>
      <c r="E115" s="17" t="str">
        <f t="shared" si="25"/>
        <v/>
      </c>
      <c r="F115" s="26">
        <f t="shared" si="26"/>
        <v>-78</v>
      </c>
      <c r="G115" s="18">
        <f t="shared" si="41"/>
        <v>79</v>
      </c>
      <c r="H115" s="11">
        <f t="shared" si="28"/>
        <v>0</v>
      </c>
      <c r="I115" s="10">
        <f t="shared" si="29"/>
        <v>0</v>
      </c>
      <c r="J115" s="11">
        <f>IF(B115&gt;=$C$5,($C$17-$C$5)-C115, "")</f>
        <v>-79</v>
      </c>
      <c r="K115" s="11">
        <f>IF(B115&gt;=$C$5,J115*$C$9*$C$11,"")</f>
        <v>0</v>
      </c>
      <c r="L115" s="11">
        <f t="shared" si="20"/>
        <v>0</v>
      </c>
      <c r="M115" s="11">
        <f>IF(B115&gt;=$C$5, (18-$C$16)-C115, "")</f>
        <v>-61</v>
      </c>
      <c r="N115" s="11">
        <f>IF(B115&gt;=$C$5,4*$C$15*$C$14,"")</f>
        <v>0</v>
      </c>
      <c r="O115" s="11">
        <f t="shared" si="30"/>
        <v>0</v>
      </c>
      <c r="P115" s="5">
        <f>IF(B115&gt;=$C$5,$C$13-C115,"")</f>
        <v>-78</v>
      </c>
      <c r="Q115" s="5">
        <f>IF(B115&gt;=$C$5,$C$12/$C$13*P115,"")</f>
        <v>0</v>
      </c>
      <c r="R115" s="5">
        <f t="shared" si="21"/>
        <v>0</v>
      </c>
      <c r="S115" s="43">
        <f t="shared" si="36"/>
        <v>0</v>
      </c>
      <c r="T115" s="32">
        <f>IF(AND($C$5&lt;=B115,B115&lt;= $C$17), FV($C$23/12,12*C115,$C$32,$C$20,0)*-1,0)</f>
        <v>0</v>
      </c>
      <c r="V115" s="5" t="e">
        <f t="shared" si="42"/>
        <v>#VALUE!</v>
      </c>
      <c r="W115" s="5" t="e">
        <f t="shared" si="45"/>
        <v>#VALUE!</v>
      </c>
      <c r="X115" s="5">
        <f t="shared" si="43"/>
        <v>0</v>
      </c>
      <c r="Y115" s="5" t="e">
        <f t="shared" si="22"/>
        <v>#VALUE!</v>
      </c>
      <c r="Z115" s="5" t="e">
        <f t="shared" si="32"/>
        <v>#VALUE!</v>
      </c>
      <c r="AA115" s="70" t="e">
        <f t="shared" si="38"/>
        <v>#VALUE!</v>
      </c>
      <c r="AB115" s="45">
        <v>0</v>
      </c>
      <c r="AC115" s="32">
        <f>IF(AND($C$5&lt;=B115, B115&lt;=$C$17), FV($C$22/12,12*D115,$C$21,$C$20,0)*-1,0)</f>
        <v>0</v>
      </c>
      <c r="AE115" s="5">
        <f t="shared" si="33"/>
        <v>0</v>
      </c>
      <c r="AF115" s="5">
        <f t="shared" si="34"/>
        <v>0</v>
      </c>
      <c r="AG115" s="5">
        <f t="shared" si="44"/>
        <v>0</v>
      </c>
      <c r="AH115" s="5">
        <f t="shared" si="23"/>
        <v>0</v>
      </c>
      <c r="AI115" s="5">
        <f t="shared" si="39"/>
        <v>0</v>
      </c>
      <c r="AJ115" s="71" t="str">
        <f t="shared" si="40"/>
        <v/>
      </c>
      <c r="AK115" s="65">
        <v>0</v>
      </c>
      <c r="AL115" s="66"/>
    </row>
    <row r="116" spans="1:38" s="5" customFormat="1" x14ac:dyDescent="0.35">
      <c r="A116"/>
      <c r="B116" s="16">
        <v>80</v>
      </c>
      <c r="C116">
        <f t="shared" si="24"/>
        <v>80</v>
      </c>
      <c r="D116" s="17" t="str">
        <f>IF(AND($C$5&lt;=B116, B116&lt;=$C$17), B116-$C$5, "")</f>
        <v/>
      </c>
      <c r="E116" s="17" t="str">
        <f t="shared" si="25"/>
        <v/>
      </c>
      <c r="F116" s="26">
        <f t="shared" si="26"/>
        <v>-79</v>
      </c>
      <c r="G116" s="18">
        <f t="shared" si="41"/>
        <v>80</v>
      </c>
      <c r="H116" s="11">
        <f t="shared" si="28"/>
        <v>0</v>
      </c>
      <c r="I116" s="10">
        <f t="shared" si="29"/>
        <v>0</v>
      </c>
      <c r="J116" s="11">
        <f>IF(B116&gt;=$C$5,($C$17-$C$5)-C116, "")</f>
        <v>-80</v>
      </c>
      <c r="K116" s="11">
        <f>IF(B116&gt;=$C$5,J116*$C$9*$C$11,"")</f>
        <v>0</v>
      </c>
      <c r="L116" s="11">
        <f t="shared" si="20"/>
        <v>0</v>
      </c>
      <c r="M116" s="11">
        <f>IF(B116&gt;=$C$5, (18-$C$16)-C116, "")</f>
        <v>-62</v>
      </c>
      <c r="N116" s="11">
        <f>IF(B116&gt;=$C$5,4*$C$15*$C$14,"")</f>
        <v>0</v>
      </c>
      <c r="O116" s="11">
        <f t="shared" si="30"/>
        <v>0</v>
      </c>
      <c r="P116" s="5">
        <f>IF(B116&gt;=$C$5,$C$13-C116,"")</f>
        <v>-79</v>
      </c>
      <c r="Q116" s="5">
        <f>IF(B116&gt;=$C$5,$C$12/$C$13*P116,"")</f>
        <v>0</v>
      </c>
      <c r="R116" s="5">
        <f t="shared" si="21"/>
        <v>0</v>
      </c>
      <c r="S116" s="43">
        <f t="shared" si="36"/>
        <v>0</v>
      </c>
      <c r="T116" s="32">
        <f>IF(AND($C$5&lt;=B116,B116&lt;= $C$17), FV($C$23/12,12*C116,$C$32,$C$20,0)*-1,0)</f>
        <v>0</v>
      </c>
      <c r="V116" s="5" t="e">
        <f t="shared" si="42"/>
        <v>#VALUE!</v>
      </c>
      <c r="W116" s="5" t="e">
        <f t="shared" si="45"/>
        <v>#VALUE!</v>
      </c>
      <c r="X116" s="5">
        <f t="shared" si="43"/>
        <v>0</v>
      </c>
      <c r="Y116" s="5" t="e">
        <f t="shared" si="22"/>
        <v>#VALUE!</v>
      </c>
      <c r="Z116" s="5" t="e">
        <f t="shared" si="32"/>
        <v>#VALUE!</v>
      </c>
      <c r="AA116" s="70" t="e">
        <f t="shared" si="38"/>
        <v>#VALUE!</v>
      </c>
      <c r="AB116" s="45">
        <v>0</v>
      </c>
      <c r="AC116" s="32">
        <f>IF(AND($C$5&lt;=B116, B116&lt;=$C$17), FV($C$22/12,12*D116,$C$21,$C$20,0)*-1,0)</f>
        <v>0</v>
      </c>
      <c r="AE116" s="5">
        <f t="shared" si="33"/>
        <v>0</v>
      </c>
      <c r="AF116" s="5">
        <f t="shared" si="34"/>
        <v>0</v>
      </c>
      <c r="AG116" s="5">
        <f t="shared" si="44"/>
        <v>0</v>
      </c>
      <c r="AH116" s="5">
        <f t="shared" si="23"/>
        <v>0</v>
      </c>
      <c r="AI116" s="5">
        <f t="shared" si="39"/>
        <v>0</v>
      </c>
      <c r="AJ116" s="71" t="str">
        <f t="shared" si="40"/>
        <v/>
      </c>
      <c r="AK116" s="65">
        <v>0</v>
      </c>
      <c r="AL116" s="66"/>
    </row>
    <row r="117" spans="1:38" s="5" customFormat="1" x14ac:dyDescent="0.35">
      <c r="A117"/>
      <c r="B117" s="16">
        <v>81</v>
      </c>
      <c r="C117">
        <f t="shared" si="24"/>
        <v>81</v>
      </c>
      <c r="D117" s="17" t="str">
        <f>IF(AND($C$5&lt;=B117, B117&lt;=$C$17), B117-$C$5, "")</f>
        <v/>
      </c>
      <c r="E117" s="17" t="str">
        <f t="shared" si="25"/>
        <v/>
      </c>
      <c r="F117" s="26">
        <f t="shared" si="26"/>
        <v>-80</v>
      </c>
      <c r="G117" s="18">
        <f t="shared" si="41"/>
        <v>81</v>
      </c>
      <c r="H117" s="11">
        <f t="shared" si="28"/>
        <v>0</v>
      </c>
      <c r="I117" s="10">
        <f t="shared" si="29"/>
        <v>0</v>
      </c>
      <c r="J117" s="11">
        <f>IF(B117&gt;=$C$5,($C$17-$C$5)-C117, "")</f>
        <v>-81</v>
      </c>
      <c r="K117" s="11">
        <f>IF(B117&gt;=$C$5,J117*$C$9*$C$11,"")</f>
        <v>0</v>
      </c>
      <c r="L117" s="11">
        <f t="shared" si="20"/>
        <v>0</v>
      </c>
      <c r="M117" s="11">
        <f>IF(B117&gt;=$C$5, (18-$C$16)-C117, "")</f>
        <v>-63</v>
      </c>
      <c r="N117" s="11">
        <f>IF(B117&gt;=$C$5,4*$C$15*$C$14,"")</f>
        <v>0</v>
      </c>
      <c r="O117" s="11">
        <f t="shared" si="30"/>
        <v>0</v>
      </c>
      <c r="P117" s="5">
        <f>IF(B117&gt;=$C$5,$C$13-C117,"")</f>
        <v>-80</v>
      </c>
      <c r="Q117" s="5">
        <f>IF(B117&gt;=$C$5,$C$12/$C$13*P117,"")</f>
        <v>0</v>
      </c>
      <c r="R117" s="5">
        <f t="shared" si="21"/>
        <v>0</v>
      </c>
      <c r="S117" s="43">
        <f t="shared" si="36"/>
        <v>0</v>
      </c>
      <c r="T117" s="32">
        <f>IF(AND($C$5&lt;=B117,B117&lt;= $C$17), FV($C$23/12,12*C117,$C$32,$C$20,0)*-1,0)</f>
        <v>0</v>
      </c>
      <c r="V117" s="5" t="e">
        <f t="shared" si="42"/>
        <v>#VALUE!</v>
      </c>
      <c r="W117" s="5" t="e">
        <f t="shared" si="45"/>
        <v>#VALUE!</v>
      </c>
      <c r="X117" s="5">
        <f t="shared" si="43"/>
        <v>0</v>
      </c>
      <c r="Y117" s="5" t="e">
        <f t="shared" si="22"/>
        <v>#VALUE!</v>
      </c>
      <c r="Z117" s="5" t="e">
        <f t="shared" si="32"/>
        <v>#VALUE!</v>
      </c>
      <c r="AA117" s="70" t="e">
        <f t="shared" si="38"/>
        <v>#VALUE!</v>
      </c>
      <c r="AB117" s="45">
        <v>0</v>
      </c>
      <c r="AC117" s="32">
        <f>IF(AND($C$5&lt;=B117, B117&lt;=$C$17), FV($C$22/12,12*D117,$C$21,$C$20,0)*-1,0)</f>
        <v>0</v>
      </c>
      <c r="AE117" s="5">
        <f t="shared" si="33"/>
        <v>0</v>
      </c>
      <c r="AF117" s="5">
        <f t="shared" si="34"/>
        <v>0</v>
      </c>
      <c r="AG117" s="5">
        <f t="shared" si="44"/>
        <v>0</v>
      </c>
      <c r="AH117" s="5">
        <f t="shared" si="23"/>
        <v>0</v>
      </c>
      <c r="AI117" s="5">
        <f t="shared" si="39"/>
        <v>0</v>
      </c>
      <c r="AJ117" s="71" t="str">
        <f t="shared" si="40"/>
        <v/>
      </c>
      <c r="AK117" s="65">
        <v>0</v>
      </c>
      <c r="AL117" s="66"/>
    </row>
    <row r="118" spans="1:38" s="5" customFormat="1" x14ac:dyDescent="0.35">
      <c r="A118"/>
      <c r="B118" s="16">
        <v>82</v>
      </c>
      <c r="C118">
        <f t="shared" si="24"/>
        <v>82</v>
      </c>
      <c r="D118" s="17" t="str">
        <f>IF(AND($C$5&lt;=B118, B118&lt;=$C$17), B118-$C$5, "")</f>
        <v/>
      </c>
      <c r="E118" s="17" t="str">
        <f t="shared" si="25"/>
        <v/>
      </c>
      <c r="F118" s="26">
        <f t="shared" si="26"/>
        <v>-81</v>
      </c>
      <c r="G118" s="18">
        <f t="shared" si="41"/>
        <v>82</v>
      </c>
      <c r="H118" s="11">
        <f t="shared" si="28"/>
        <v>0</v>
      </c>
      <c r="I118" s="10">
        <f t="shared" si="29"/>
        <v>0</v>
      </c>
      <c r="J118" s="11">
        <f>IF(B118&gt;=$C$5,($C$17-$C$5)-C118, "")</f>
        <v>-82</v>
      </c>
      <c r="K118" s="11">
        <f>IF(B118&gt;=$C$5,J118*$C$9*$C$11,"")</f>
        <v>0</v>
      </c>
      <c r="L118" s="11">
        <f t="shared" si="20"/>
        <v>0</v>
      </c>
      <c r="M118" s="11">
        <f>IF(B118&gt;=$C$5, (18-$C$16)-C118, "")</f>
        <v>-64</v>
      </c>
      <c r="N118" s="11">
        <f>IF(B118&gt;=$C$5,4*$C$15*$C$14,"")</f>
        <v>0</v>
      </c>
      <c r="O118" s="11">
        <f t="shared" si="30"/>
        <v>0</v>
      </c>
      <c r="P118" s="5">
        <f>IF(B118&gt;=$C$5,$C$13-C118,"")</f>
        <v>-81</v>
      </c>
      <c r="Q118" s="5">
        <f>IF(B118&gt;=$C$5,$C$12/$C$13*P118,"")</f>
        <v>0</v>
      </c>
      <c r="R118" s="5">
        <f t="shared" si="21"/>
        <v>0</v>
      </c>
      <c r="S118" s="43">
        <f t="shared" si="36"/>
        <v>0</v>
      </c>
      <c r="T118" s="32">
        <f>IF(AND($C$5&lt;=B118,B118&lt;= $C$17), FV($C$23/12,12*C118,$C$32,$C$20,0)*-1,0)</f>
        <v>0</v>
      </c>
      <c r="V118" s="5" t="e">
        <f t="shared" si="42"/>
        <v>#VALUE!</v>
      </c>
      <c r="W118" s="5" t="e">
        <f t="shared" si="45"/>
        <v>#VALUE!</v>
      </c>
      <c r="X118" s="5">
        <f t="shared" si="43"/>
        <v>0</v>
      </c>
      <c r="Y118" s="5" t="e">
        <f t="shared" si="22"/>
        <v>#VALUE!</v>
      </c>
      <c r="Z118" s="5" t="e">
        <f t="shared" si="32"/>
        <v>#VALUE!</v>
      </c>
      <c r="AA118" s="70" t="e">
        <f t="shared" si="38"/>
        <v>#VALUE!</v>
      </c>
      <c r="AB118" s="45">
        <v>0</v>
      </c>
      <c r="AC118" s="32">
        <f>IF(AND($C$5&lt;=B118, B118&lt;=$C$17), FV($C$22/12,12*D118,$C$21,$C$20,0)*-1,0)</f>
        <v>0</v>
      </c>
      <c r="AE118" s="5">
        <f t="shared" si="33"/>
        <v>0</v>
      </c>
      <c r="AF118" s="5">
        <f t="shared" si="34"/>
        <v>0</v>
      </c>
      <c r="AG118" s="5">
        <f t="shared" si="44"/>
        <v>0</v>
      </c>
      <c r="AH118" s="5">
        <f t="shared" si="23"/>
        <v>0</v>
      </c>
      <c r="AI118" s="5">
        <f t="shared" si="39"/>
        <v>0</v>
      </c>
      <c r="AJ118" s="71" t="str">
        <f t="shared" si="40"/>
        <v/>
      </c>
      <c r="AK118" s="65">
        <v>0</v>
      </c>
      <c r="AL118" s="66"/>
    </row>
    <row r="119" spans="1:38" s="5" customFormat="1" x14ac:dyDescent="0.35">
      <c r="A119"/>
      <c r="B119" s="16">
        <v>83</v>
      </c>
      <c r="C119">
        <f t="shared" si="24"/>
        <v>83</v>
      </c>
      <c r="D119" s="17" t="str">
        <f>IF(AND($C$5&lt;=B119, B119&lt;=$C$17), B119-$C$5, "")</f>
        <v/>
      </c>
      <c r="E119" s="17" t="str">
        <f t="shared" si="25"/>
        <v/>
      </c>
      <c r="F119" s="26">
        <f t="shared" si="26"/>
        <v>-82</v>
      </c>
      <c r="G119" s="18">
        <f t="shared" si="41"/>
        <v>83</v>
      </c>
      <c r="H119" s="11">
        <f t="shared" si="28"/>
        <v>0</v>
      </c>
      <c r="I119" s="10">
        <f t="shared" si="29"/>
        <v>0</v>
      </c>
      <c r="J119" s="11">
        <f>IF(B119&gt;=$C$5,($C$17-$C$5)-C119, "")</f>
        <v>-83</v>
      </c>
      <c r="K119" s="11">
        <f>IF(B119&gt;=$C$5,J119*$C$9*$C$11,"")</f>
        <v>0</v>
      </c>
      <c r="L119" s="11">
        <f t="shared" si="20"/>
        <v>0</v>
      </c>
      <c r="M119" s="11">
        <f>IF(B119&gt;=$C$5, (18-$C$16)-C119, "")</f>
        <v>-65</v>
      </c>
      <c r="N119" s="11">
        <f>IF(B119&gt;=$C$5,4*$C$15*$C$14,"")</f>
        <v>0</v>
      </c>
      <c r="O119" s="11">
        <f t="shared" si="30"/>
        <v>0</v>
      </c>
      <c r="P119" s="5">
        <f>IF(B119&gt;=$C$5,$C$13-C119,"")</f>
        <v>-82</v>
      </c>
      <c r="Q119" s="5">
        <f>IF(B119&gt;=$C$5,$C$12/$C$13*P119,"")</f>
        <v>0</v>
      </c>
      <c r="R119" s="5">
        <f t="shared" si="21"/>
        <v>0</v>
      </c>
      <c r="S119" s="43">
        <f t="shared" si="36"/>
        <v>0</v>
      </c>
      <c r="T119" s="32">
        <f>IF(AND($C$5&lt;=B119,B119&lt;= $C$17), FV($C$23/12,12*C119,$C$32,$C$20,0)*-1,0)</f>
        <v>0</v>
      </c>
      <c r="V119" s="5" t="e">
        <f t="shared" si="42"/>
        <v>#VALUE!</v>
      </c>
      <c r="W119" s="5" t="e">
        <f t="shared" si="45"/>
        <v>#VALUE!</v>
      </c>
      <c r="X119" s="5">
        <f t="shared" si="43"/>
        <v>0</v>
      </c>
      <c r="Y119" s="5" t="e">
        <f t="shared" si="22"/>
        <v>#VALUE!</v>
      </c>
      <c r="Z119" s="5" t="e">
        <f t="shared" si="32"/>
        <v>#VALUE!</v>
      </c>
      <c r="AA119" s="70" t="e">
        <f t="shared" si="38"/>
        <v>#VALUE!</v>
      </c>
      <c r="AB119" s="45">
        <v>0</v>
      </c>
      <c r="AC119" s="32">
        <f>IF(AND($C$5&lt;=B119, B119&lt;=$C$17), FV($C$22/12,12*D119,$C$21,$C$20,0)*-1,0)</f>
        <v>0</v>
      </c>
      <c r="AE119" s="5">
        <f t="shared" si="33"/>
        <v>0</v>
      </c>
      <c r="AF119" s="5">
        <f t="shared" si="34"/>
        <v>0</v>
      </c>
      <c r="AG119" s="5">
        <f t="shared" si="44"/>
        <v>0</v>
      </c>
      <c r="AH119" s="5">
        <f t="shared" si="23"/>
        <v>0</v>
      </c>
      <c r="AI119" s="5">
        <f t="shared" si="39"/>
        <v>0</v>
      </c>
      <c r="AJ119" s="71" t="str">
        <f t="shared" si="40"/>
        <v/>
      </c>
      <c r="AK119" s="65">
        <v>0</v>
      </c>
      <c r="AL119" s="66"/>
    </row>
    <row r="120" spans="1:38" s="5" customFormat="1" x14ac:dyDescent="0.35">
      <c r="A120"/>
      <c r="B120" s="16">
        <v>84</v>
      </c>
      <c r="C120">
        <f t="shared" si="24"/>
        <v>84</v>
      </c>
      <c r="D120" s="17" t="str">
        <f>IF(AND($C$5&lt;=B120, B120&lt;=$C$17), B120-$C$5, "")</f>
        <v/>
      </c>
      <c r="E120" s="17" t="str">
        <f t="shared" si="25"/>
        <v/>
      </c>
      <c r="F120" s="26">
        <f t="shared" si="26"/>
        <v>-83</v>
      </c>
      <c r="G120" s="18">
        <f t="shared" si="41"/>
        <v>84</v>
      </c>
      <c r="H120" s="11">
        <f t="shared" si="28"/>
        <v>0</v>
      </c>
      <c r="I120" s="10">
        <f t="shared" si="29"/>
        <v>0</v>
      </c>
      <c r="J120" s="11">
        <f>IF(B120&gt;=$C$5,($C$17-$C$5)-C120, "")</f>
        <v>-84</v>
      </c>
      <c r="K120" s="11">
        <f>IF(B120&gt;=$C$5,J120*$C$9*$C$11,"")</f>
        <v>0</v>
      </c>
      <c r="L120" s="11">
        <f t="shared" si="20"/>
        <v>0</v>
      </c>
      <c r="M120" s="11">
        <f>IF(B120&gt;=$C$5, (18-$C$16)-C120, "")</f>
        <v>-66</v>
      </c>
      <c r="N120" s="11">
        <f>IF(B120&gt;=$C$5,4*$C$15*$C$14,"")</f>
        <v>0</v>
      </c>
      <c r="O120" s="11">
        <f t="shared" si="30"/>
        <v>0</v>
      </c>
      <c r="P120" s="5">
        <f>IF(B120&gt;=$C$5,$C$13-C120,"")</f>
        <v>-83</v>
      </c>
      <c r="Q120" s="5">
        <f>IF(B120&gt;=$C$5,$C$12/$C$13*P120,"")</f>
        <v>0</v>
      </c>
      <c r="R120" s="5">
        <f t="shared" si="21"/>
        <v>0</v>
      </c>
      <c r="S120" s="43">
        <f t="shared" si="36"/>
        <v>0</v>
      </c>
      <c r="T120" s="32">
        <f>IF(AND($C$5&lt;=B120,B120&lt;= $C$17), FV($C$23/12,12*C120,$C$32,$C$20,0)*-1,0)</f>
        <v>0</v>
      </c>
      <c r="V120" s="5" t="e">
        <f t="shared" si="42"/>
        <v>#VALUE!</v>
      </c>
      <c r="W120" s="5" t="e">
        <f t="shared" si="45"/>
        <v>#VALUE!</v>
      </c>
      <c r="X120" s="5">
        <f t="shared" si="43"/>
        <v>0</v>
      </c>
      <c r="Y120" s="5" t="e">
        <f t="shared" si="22"/>
        <v>#VALUE!</v>
      </c>
      <c r="Z120" s="5" t="e">
        <f t="shared" si="32"/>
        <v>#VALUE!</v>
      </c>
      <c r="AA120" s="70" t="e">
        <f t="shared" si="38"/>
        <v>#VALUE!</v>
      </c>
      <c r="AB120" s="45">
        <v>0</v>
      </c>
      <c r="AC120" s="32">
        <f>IF(AND($C$5&lt;=B120, B120&lt;=$C$17), FV($C$22/12,12*D120,$C$21,$C$20,0)*-1,0)</f>
        <v>0</v>
      </c>
      <c r="AE120" s="5">
        <f t="shared" si="33"/>
        <v>0</v>
      </c>
      <c r="AF120" s="5">
        <f t="shared" si="34"/>
        <v>0</v>
      </c>
      <c r="AG120" s="5">
        <f t="shared" si="44"/>
        <v>0</v>
      </c>
      <c r="AH120" s="5">
        <f t="shared" si="23"/>
        <v>0</v>
      </c>
      <c r="AI120" s="5">
        <f t="shared" si="39"/>
        <v>0</v>
      </c>
      <c r="AJ120" s="71" t="str">
        <f t="shared" si="40"/>
        <v/>
      </c>
      <c r="AK120" s="65">
        <v>0</v>
      </c>
      <c r="AL120" s="66"/>
    </row>
    <row r="121" spans="1:38" s="5" customFormat="1" x14ac:dyDescent="0.35">
      <c r="A121"/>
      <c r="B121" s="16">
        <v>85</v>
      </c>
      <c r="C121">
        <f t="shared" si="24"/>
        <v>85</v>
      </c>
      <c r="D121" s="17" t="str">
        <f>IF(AND($C$5&lt;=B121, B121&lt;=$C$17), B121-$C$5, "")</f>
        <v/>
      </c>
      <c r="E121" s="17" t="str">
        <f t="shared" si="25"/>
        <v/>
      </c>
      <c r="F121" s="26">
        <f t="shared" si="26"/>
        <v>-84</v>
      </c>
      <c r="G121" s="18">
        <f t="shared" si="41"/>
        <v>85</v>
      </c>
      <c r="H121" s="11">
        <f t="shared" si="28"/>
        <v>0</v>
      </c>
      <c r="I121" s="10">
        <f t="shared" si="29"/>
        <v>0</v>
      </c>
      <c r="J121" s="11">
        <f>IF(B121&gt;=$C$5,($C$17-$C$5)-C121, "")</f>
        <v>-85</v>
      </c>
      <c r="K121" s="11">
        <f>IF(B121&gt;=$C$5,J121*$C$9*$C$11,"")</f>
        <v>0</v>
      </c>
      <c r="L121" s="11">
        <f t="shared" si="20"/>
        <v>0</v>
      </c>
      <c r="M121" s="11">
        <f>IF(B121&gt;=$C$5, (18-$C$16)-C121, "")</f>
        <v>-67</v>
      </c>
      <c r="N121" s="11">
        <f>IF(B121&gt;=$C$5,4*$C$15*$C$14,"")</f>
        <v>0</v>
      </c>
      <c r="O121" s="11">
        <f t="shared" si="30"/>
        <v>0</v>
      </c>
      <c r="P121" s="5">
        <f>IF(B121&gt;=$C$5,$C$13-C121,"")</f>
        <v>-84</v>
      </c>
      <c r="Q121" s="5">
        <f>IF(B121&gt;=$C$5,$C$12/$C$13*P121,"")</f>
        <v>0</v>
      </c>
      <c r="R121" s="5">
        <f t="shared" si="21"/>
        <v>0</v>
      </c>
      <c r="S121" s="43">
        <f t="shared" si="36"/>
        <v>0</v>
      </c>
      <c r="T121" s="32">
        <f>IF(AND($C$5&lt;=B121,B121&lt;= $C$17), FV($C$23/12,12*C121,$C$32,$C$20,0)*-1,0)</f>
        <v>0</v>
      </c>
      <c r="V121" s="5" t="e">
        <f t="shared" si="42"/>
        <v>#VALUE!</v>
      </c>
      <c r="W121" s="5" t="e">
        <f t="shared" si="45"/>
        <v>#VALUE!</v>
      </c>
      <c r="X121" s="5">
        <f t="shared" si="43"/>
        <v>0</v>
      </c>
      <c r="Y121" s="5" t="e">
        <f t="shared" si="22"/>
        <v>#VALUE!</v>
      </c>
      <c r="Z121" s="5" t="e">
        <f t="shared" si="32"/>
        <v>#VALUE!</v>
      </c>
      <c r="AA121" s="70" t="e">
        <f t="shared" si="38"/>
        <v>#VALUE!</v>
      </c>
      <c r="AB121" s="45">
        <v>0</v>
      </c>
      <c r="AC121" s="32">
        <f>IF(AND($C$5&lt;=B121, B121&lt;=$C$17), FV($C$22/12,12*D121,$C$21,$C$20,0)*-1,0)</f>
        <v>0</v>
      </c>
      <c r="AE121" s="5">
        <f t="shared" si="33"/>
        <v>0</v>
      </c>
      <c r="AF121" s="5">
        <f t="shared" si="34"/>
        <v>0</v>
      </c>
      <c r="AG121" s="5">
        <f t="shared" si="44"/>
        <v>0</v>
      </c>
      <c r="AH121" s="5">
        <f t="shared" si="23"/>
        <v>0</v>
      </c>
      <c r="AI121" s="5">
        <f t="shared" si="39"/>
        <v>0</v>
      </c>
      <c r="AJ121" s="71" t="str">
        <f t="shared" si="40"/>
        <v/>
      </c>
      <c r="AK121" s="65">
        <v>0</v>
      </c>
      <c r="AL121" s="66"/>
    </row>
    <row r="122" spans="1:38" s="5" customFormat="1" x14ac:dyDescent="0.35">
      <c r="A122"/>
      <c r="B122" s="16">
        <v>86</v>
      </c>
      <c r="C122">
        <f t="shared" si="24"/>
        <v>86</v>
      </c>
      <c r="D122" s="17" t="str">
        <f>IF(AND($C$5&lt;=B122, B122&lt;=$C$17), B122-$C$5, "")</f>
        <v/>
      </c>
      <c r="E122" s="17" t="str">
        <f t="shared" si="25"/>
        <v/>
      </c>
      <c r="F122" s="26">
        <f t="shared" si="26"/>
        <v>-85</v>
      </c>
      <c r="G122" s="18">
        <f t="shared" si="41"/>
        <v>86</v>
      </c>
      <c r="H122" s="11">
        <f t="shared" si="28"/>
        <v>0</v>
      </c>
      <c r="I122" s="10">
        <f t="shared" si="29"/>
        <v>0</v>
      </c>
      <c r="J122" s="11">
        <f>IF(B122&gt;=$C$5,($C$17-$C$5)-C122, "")</f>
        <v>-86</v>
      </c>
      <c r="K122" s="11">
        <f>IF(B122&gt;=$C$5,J122*$C$9*$C$11,"")</f>
        <v>0</v>
      </c>
      <c r="L122" s="11">
        <f t="shared" si="20"/>
        <v>0</v>
      </c>
      <c r="M122" s="11">
        <f>IF(B122&gt;=$C$5, (18-$C$16)-C122, "")</f>
        <v>-68</v>
      </c>
      <c r="N122" s="11">
        <f>IF(B122&gt;=$C$5,4*$C$15*$C$14,"")</f>
        <v>0</v>
      </c>
      <c r="O122" s="11">
        <f t="shared" si="30"/>
        <v>0</v>
      </c>
      <c r="P122" s="5">
        <f>IF(B122&gt;=$C$5,$C$13-C122,"")</f>
        <v>-85</v>
      </c>
      <c r="Q122" s="5">
        <f>IF(B122&gt;=$C$5,$C$12/$C$13*P122,"")</f>
        <v>0</v>
      </c>
      <c r="R122" s="5">
        <f t="shared" si="21"/>
        <v>0</v>
      </c>
      <c r="S122" s="43">
        <f t="shared" si="36"/>
        <v>0</v>
      </c>
      <c r="T122" s="32">
        <f>IF(AND($C$5&lt;=B122,B122&lt;= $C$17), FV($C$23/12,12*C122,$C$32,$C$20,0)*-1,0)</f>
        <v>0</v>
      </c>
      <c r="V122" s="5" t="e">
        <f t="shared" si="42"/>
        <v>#VALUE!</v>
      </c>
      <c r="W122" s="5" t="e">
        <f t="shared" si="45"/>
        <v>#VALUE!</v>
      </c>
      <c r="X122" s="5">
        <f t="shared" si="43"/>
        <v>0</v>
      </c>
      <c r="Y122" s="5" t="e">
        <f t="shared" si="22"/>
        <v>#VALUE!</v>
      </c>
      <c r="Z122" s="5" t="e">
        <f t="shared" si="32"/>
        <v>#VALUE!</v>
      </c>
      <c r="AA122" s="70" t="e">
        <f t="shared" si="38"/>
        <v>#VALUE!</v>
      </c>
      <c r="AB122" s="45">
        <v>0</v>
      </c>
      <c r="AC122" s="32">
        <f>IF(AND($C$5&lt;=B122, B122&lt;=$C$17), FV($C$22/12,12*D122,$C$21,$C$20,0)*-1,0)</f>
        <v>0</v>
      </c>
      <c r="AE122" s="5">
        <f t="shared" si="33"/>
        <v>0</v>
      </c>
      <c r="AF122" s="5">
        <f t="shared" si="34"/>
        <v>0</v>
      </c>
      <c r="AG122" s="5">
        <f t="shared" si="44"/>
        <v>0</v>
      </c>
      <c r="AH122" s="5">
        <f t="shared" si="23"/>
        <v>0</v>
      </c>
      <c r="AI122" s="5">
        <f t="shared" si="39"/>
        <v>0</v>
      </c>
      <c r="AJ122" s="71" t="str">
        <f t="shared" si="40"/>
        <v/>
      </c>
      <c r="AK122" s="65">
        <v>0</v>
      </c>
      <c r="AL122" s="66"/>
    </row>
    <row r="123" spans="1:38" s="5" customFormat="1" x14ac:dyDescent="0.35">
      <c r="A123"/>
      <c r="B123" s="16">
        <v>87</v>
      </c>
      <c r="C123">
        <f t="shared" si="24"/>
        <v>87</v>
      </c>
      <c r="D123" s="17" t="str">
        <f>IF(AND($C$5&lt;=B123, B123&lt;=$C$17), B123-$C$5, "")</f>
        <v/>
      </c>
      <c r="E123" s="17" t="str">
        <f t="shared" si="25"/>
        <v/>
      </c>
      <c r="F123" s="26">
        <f t="shared" si="26"/>
        <v>-86</v>
      </c>
      <c r="G123" s="18">
        <f t="shared" si="41"/>
        <v>87</v>
      </c>
      <c r="H123" s="11">
        <f t="shared" si="28"/>
        <v>0</v>
      </c>
      <c r="I123" s="10">
        <f t="shared" si="29"/>
        <v>0</v>
      </c>
      <c r="J123" s="11">
        <f>IF(B123&gt;=$C$5,($C$17-$C$5)-C123, "")</f>
        <v>-87</v>
      </c>
      <c r="K123" s="11">
        <f>IF(B123&gt;=$C$5,J123*$C$9*$C$11,"")</f>
        <v>0</v>
      </c>
      <c r="L123" s="11">
        <f t="shared" si="20"/>
        <v>0</v>
      </c>
      <c r="M123" s="11">
        <f>IF(B123&gt;=$C$5, (18-$C$16)-C123, "")</f>
        <v>-69</v>
      </c>
      <c r="N123" s="11">
        <f>IF(B123&gt;=$C$5,4*$C$15*$C$14,"")</f>
        <v>0</v>
      </c>
      <c r="O123" s="11">
        <f t="shared" si="30"/>
        <v>0</v>
      </c>
      <c r="P123" s="5">
        <f>IF(B123&gt;=$C$5,$C$13-C123,"")</f>
        <v>-86</v>
      </c>
      <c r="Q123" s="5">
        <f>IF(B123&gt;=$C$5,$C$12/$C$13*P123,"")</f>
        <v>0</v>
      </c>
      <c r="R123" s="5">
        <f t="shared" si="21"/>
        <v>0</v>
      </c>
      <c r="S123" s="43">
        <f t="shared" si="36"/>
        <v>0</v>
      </c>
      <c r="T123" s="32">
        <f>IF(AND($C$5&lt;=B123,B123&lt;= $C$17), FV($C$23/12,12*C123,$C$32,$C$20,0)*-1,0)</f>
        <v>0</v>
      </c>
      <c r="V123" s="5" t="e">
        <f t="shared" si="42"/>
        <v>#VALUE!</v>
      </c>
      <c r="W123" s="5" t="e">
        <f t="shared" si="45"/>
        <v>#VALUE!</v>
      </c>
      <c r="X123" s="5">
        <f t="shared" si="43"/>
        <v>0</v>
      </c>
      <c r="Y123" s="5" t="e">
        <f t="shared" si="22"/>
        <v>#VALUE!</v>
      </c>
      <c r="Z123" s="5" t="e">
        <f t="shared" si="32"/>
        <v>#VALUE!</v>
      </c>
      <c r="AA123" s="70" t="e">
        <f t="shared" si="38"/>
        <v>#VALUE!</v>
      </c>
      <c r="AB123" s="45">
        <v>0</v>
      </c>
      <c r="AC123" s="32">
        <f>IF(AND($C$5&lt;=B123, B123&lt;=$C$17), FV($C$22/12,12*D123,$C$21,$C$20,0)*-1,0)</f>
        <v>0</v>
      </c>
      <c r="AE123" s="5">
        <f t="shared" si="33"/>
        <v>0</v>
      </c>
      <c r="AF123" s="5">
        <f t="shared" si="34"/>
        <v>0</v>
      </c>
      <c r="AG123" s="5">
        <f t="shared" si="44"/>
        <v>0</v>
      </c>
      <c r="AH123" s="5">
        <f t="shared" si="23"/>
        <v>0</v>
      </c>
      <c r="AI123" s="5">
        <f t="shared" si="39"/>
        <v>0</v>
      </c>
      <c r="AJ123" s="71" t="str">
        <f t="shared" si="40"/>
        <v/>
      </c>
      <c r="AK123" s="65">
        <v>0</v>
      </c>
      <c r="AL123" s="66"/>
    </row>
    <row r="124" spans="1:38" s="5" customFormat="1" x14ac:dyDescent="0.35">
      <c r="A124"/>
      <c r="B124" s="16">
        <v>88</v>
      </c>
      <c r="C124">
        <f t="shared" si="24"/>
        <v>88</v>
      </c>
      <c r="D124" s="17" t="str">
        <f>IF(AND($C$5&lt;=B124, B124&lt;=$C$17), B124-$C$5, "")</f>
        <v/>
      </c>
      <c r="E124" s="17" t="str">
        <f t="shared" si="25"/>
        <v/>
      </c>
      <c r="F124" s="26">
        <f t="shared" si="26"/>
        <v>-87</v>
      </c>
      <c r="G124" s="18">
        <f t="shared" si="41"/>
        <v>88</v>
      </c>
      <c r="H124" s="11">
        <f t="shared" si="28"/>
        <v>0</v>
      </c>
      <c r="I124" s="10">
        <f t="shared" si="29"/>
        <v>0</v>
      </c>
      <c r="J124" s="11">
        <f>IF(B124&gt;=$C$5,($C$17-$C$5)-C124, "")</f>
        <v>-88</v>
      </c>
      <c r="K124" s="11">
        <f>IF(B124&gt;=$C$5,J124*$C$9*$C$11,"")</f>
        <v>0</v>
      </c>
      <c r="L124" s="11">
        <f t="shared" si="20"/>
        <v>0</v>
      </c>
      <c r="M124" s="11">
        <f>IF(B124&gt;=$C$5, (18-$C$16)-C124, "")</f>
        <v>-70</v>
      </c>
      <c r="N124" s="11">
        <f>IF(B124&gt;=$C$5,4*$C$15*$C$14,"")</f>
        <v>0</v>
      </c>
      <c r="O124" s="11">
        <f t="shared" si="30"/>
        <v>0</v>
      </c>
      <c r="P124" s="5">
        <f>IF(B124&gt;=$C$5,$C$13-C124,"")</f>
        <v>-87</v>
      </c>
      <c r="Q124" s="5">
        <f>IF(B124&gt;=$C$5,$C$12/$C$13*P124,"")</f>
        <v>0</v>
      </c>
      <c r="R124" s="5">
        <f t="shared" si="21"/>
        <v>0</v>
      </c>
      <c r="S124" s="43">
        <f t="shared" si="36"/>
        <v>0</v>
      </c>
      <c r="T124" s="32">
        <f>IF(AND($C$5&lt;=B124,B124&lt;= $C$17), FV($C$23/12,12*C124,$C$32,$C$20,0)*-1,0)</f>
        <v>0</v>
      </c>
      <c r="V124" s="5" t="e">
        <f t="shared" si="42"/>
        <v>#VALUE!</v>
      </c>
      <c r="W124" s="5" t="e">
        <f t="shared" si="45"/>
        <v>#VALUE!</v>
      </c>
      <c r="X124" s="5">
        <f t="shared" si="43"/>
        <v>0</v>
      </c>
      <c r="Y124" s="5" t="e">
        <f t="shared" si="22"/>
        <v>#VALUE!</v>
      </c>
      <c r="Z124" s="5" t="e">
        <f t="shared" si="32"/>
        <v>#VALUE!</v>
      </c>
      <c r="AA124" s="70" t="e">
        <f t="shared" si="38"/>
        <v>#VALUE!</v>
      </c>
      <c r="AB124" s="45">
        <v>0</v>
      </c>
      <c r="AC124" s="32">
        <f>IF(AND($C$5&lt;=B124, B124&lt;=$C$17), FV($C$22/12,12*D124,$C$21,$C$20,0)*-1,0)</f>
        <v>0</v>
      </c>
      <c r="AE124" s="5">
        <f t="shared" si="33"/>
        <v>0</v>
      </c>
      <c r="AF124" s="5">
        <f t="shared" si="34"/>
        <v>0</v>
      </c>
      <c r="AG124" s="5">
        <f t="shared" si="44"/>
        <v>0</v>
      </c>
      <c r="AH124" s="5">
        <f t="shared" si="23"/>
        <v>0</v>
      </c>
      <c r="AI124" s="5">
        <f t="shared" si="39"/>
        <v>0</v>
      </c>
      <c r="AJ124" s="71" t="str">
        <f t="shared" si="40"/>
        <v/>
      </c>
      <c r="AK124" s="65">
        <v>0</v>
      </c>
      <c r="AL124" s="66"/>
    </row>
    <row r="125" spans="1:38" s="5" customFormat="1" x14ac:dyDescent="0.35">
      <c r="A125"/>
      <c r="B125" s="16">
        <v>89</v>
      </c>
      <c r="C125">
        <f t="shared" si="24"/>
        <v>89</v>
      </c>
      <c r="D125" s="17" t="str">
        <f>IF(AND($C$5&lt;=B125, B125&lt;=$C$17), B125-$C$5, "")</f>
        <v/>
      </c>
      <c r="E125" s="17" t="str">
        <f t="shared" si="25"/>
        <v/>
      </c>
      <c r="F125" s="26">
        <f t="shared" si="26"/>
        <v>-88</v>
      </c>
      <c r="G125" s="18">
        <f t="shared" si="41"/>
        <v>89</v>
      </c>
      <c r="H125" s="11">
        <f t="shared" si="28"/>
        <v>0</v>
      </c>
      <c r="I125" s="10">
        <f t="shared" si="29"/>
        <v>0</v>
      </c>
      <c r="J125" s="11">
        <f>IF(B125&gt;=$C$5,($C$17-$C$5)-C125, "")</f>
        <v>-89</v>
      </c>
      <c r="K125" s="11">
        <f>IF(B125&gt;=$C$5,J125*$C$9*$C$11,"")</f>
        <v>0</v>
      </c>
      <c r="L125" s="11">
        <f t="shared" si="20"/>
        <v>0</v>
      </c>
      <c r="M125" s="11">
        <f>IF(B125&gt;=$C$5, (18-$C$16)-C125, "")</f>
        <v>-71</v>
      </c>
      <c r="N125" s="11">
        <f>IF(B125&gt;=$C$5,4*$C$15*$C$14,"")</f>
        <v>0</v>
      </c>
      <c r="O125" s="11">
        <f t="shared" si="30"/>
        <v>0</v>
      </c>
      <c r="P125" s="5">
        <f>IF(B125&gt;=$C$5,$C$13-C125,"")</f>
        <v>-88</v>
      </c>
      <c r="Q125" s="5">
        <f>IF(B125&gt;=$C$5,$C$12/$C$13*P125,"")</f>
        <v>0</v>
      </c>
      <c r="R125" s="5">
        <f t="shared" si="21"/>
        <v>0</v>
      </c>
      <c r="S125" s="43">
        <f t="shared" si="36"/>
        <v>0</v>
      </c>
      <c r="T125" s="32">
        <f>IF(AND($C$5&lt;=B125,B125&lt;= $C$17), FV($C$23/12,12*C125,$C$32,$C$20,0)*-1,0)</f>
        <v>0</v>
      </c>
      <c r="V125" s="5" t="e">
        <f t="shared" si="42"/>
        <v>#VALUE!</v>
      </c>
      <c r="W125" s="5" t="e">
        <f t="shared" si="45"/>
        <v>#VALUE!</v>
      </c>
      <c r="X125" s="5">
        <f t="shared" si="43"/>
        <v>0</v>
      </c>
      <c r="Y125" s="5" t="e">
        <f t="shared" si="22"/>
        <v>#VALUE!</v>
      </c>
      <c r="Z125" s="5" t="e">
        <f t="shared" si="32"/>
        <v>#VALUE!</v>
      </c>
      <c r="AA125" s="70" t="e">
        <f t="shared" si="38"/>
        <v>#VALUE!</v>
      </c>
      <c r="AB125" s="45">
        <v>0</v>
      </c>
      <c r="AC125" s="32">
        <f>IF(AND($C$5&lt;=B125, B125&lt;=$C$17), FV($C$22/12,12*D125,$C$21,$C$20,0)*-1,0)</f>
        <v>0</v>
      </c>
      <c r="AE125" s="5">
        <f t="shared" si="33"/>
        <v>0</v>
      </c>
      <c r="AF125" s="5">
        <f t="shared" si="34"/>
        <v>0</v>
      </c>
      <c r="AG125" s="5">
        <f t="shared" si="44"/>
        <v>0</v>
      </c>
      <c r="AH125" s="5">
        <f t="shared" si="23"/>
        <v>0</v>
      </c>
      <c r="AI125" s="5">
        <f t="shared" si="39"/>
        <v>0</v>
      </c>
      <c r="AJ125" s="71" t="str">
        <f t="shared" si="40"/>
        <v/>
      </c>
      <c r="AK125" s="65">
        <v>0</v>
      </c>
      <c r="AL125" s="66"/>
    </row>
    <row r="126" spans="1:38" s="5" customFormat="1" x14ac:dyDescent="0.35">
      <c r="A126"/>
      <c r="B126" s="16">
        <v>90</v>
      </c>
      <c r="C126">
        <f t="shared" si="24"/>
        <v>90</v>
      </c>
      <c r="D126" s="17" t="str">
        <f>IF(AND($C$5&lt;=B126, B126&lt;=$C$17), B126-$C$5, "")</f>
        <v/>
      </c>
      <c r="E126" s="17" t="str">
        <f t="shared" si="25"/>
        <v/>
      </c>
      <c r="F126" s="26">
        <f t="shared" si="26"/>
        <v>-89</v>
      </c>
      <c r="G126" s="18">
        <f t="shared" si="41"/>
        <v>90</v>
      </c>
      <c r="H126" s="11">
        <f t="shared" si="28"/>
        <v>0</v>
      </c>
      <c r="I126" s="10">
        <f t="shared" si="29"/>
        <v>0</v>
      </c>
      <c r="J126" s="11">
        <f>IF(B126&gt;=$C$5,($C$17-$C$5)-C126, "")</f>
        <v>-90</v>
      </c>
      <c r="K126" s="11">
        <f>IF(B126&gt;=$C$5,J126*$C$9*$C$11,"")</f>
        <v>0</v>
      </c>
      <c r="L126" s="11">
        <f t="shared" si="20"/>
        <v>0</v>
      </c>
      <c r="M126" s="11">
        <f>IF(B126&gt;=$C$5, (18-$C$16)-C126, "")</f>
        <v>-72</v>
      </c>
      <c r="N126" s="11">
        <f>IF(B126&gt;=$C$5,4*$C$15*$C$14,"")</f>
        <v>0</v>
      </c>
      <c r="O126" s="11">
        <f t="shared" si="30"/>
        <v>0</v>
      </c>
      <c r="P126" s="5">
        <f>IF(B126&gt;=$C$5,$C$13-C126,"")</f>
        <v>-89</v>
      </c>
      <c r="Q126" s="5">
        <f>IF(B126&gt;=$C$5,$C$12/$C$13*P126,"")</f>
        <v>0</v>
      </c>
      <c r="R126" s="5">
        <f t="shared" si="21"/>
        <v>0</v>
      </c>
      <c r="S126" s="43">
        <f t="shared" si="36"/>
        <v>0</v>
      </c>
      <c r="T126" s="32">
        <f>IF(AND($C$5&lt;=B126,B126&lt;= $C$17), FV($C$23/12,12*C126,$C$32,$C$20,0)*-1,0)</f>
        <v>0</v>
      </c>
      <c r="V126" s="5" t="e">
        <f t="shared" si="42"/>
        <v>#VALUE!</v>
      </c>
      <c r="W126" s="5" t="e">
        <f t="shared" si="45"/>
        <v>#VALUE!</v>
      </c>
      <c r="X126" s="5">
        <f t="shared" si="43"/>
        <v>0</v>
      </c>
      <c r="Y126" s="5" t="e">
        <f t="shared" si="22"/>
        <v>#VALUE!</v>
      </c>
      <c r="Z126" s="5" t="e">
        <f t="shared" si="32"/>
        <v>#VALUE!</v>
      </c>
      <c r="AA126" s="70" t="e">
        <f t="shared" si="38"/>
        <v>#VALUE!</v>
      </c>
      <c r="AB126" s="45">
        <v>0</v>
      </c>
      <c r="AC126" s="32">
        <f>IF(AND($C$5&lt;=B126, B126&lt;=$C$17), FV($C$22/12,12*D126,$C$21,$C$20,0)*-1,0)</f>
        <v>0</v>
      </c>
      <c r="AE126" s="5">
        <f t="shared" si="33"/>
        <v>0</v>
      </c>
      <c r="AF126" s="5">
        <f t="shared" si="34"/>
        <v>0</v>
      </c>
      <c r="AG126" s="5">
        <f t="shared" si="44"/>
        <v>0</v>
      </c>
      <c r="AH126" s="5">
        <f t="shared" si="23"/>
        <v>0</v>
      </c>
      <c r="AI126" s="5">
        <f t="shared" si="39"/>
        <v>0</v>
      </c>
      <c r="AJ126" s="71" t="str">
        <f t="shared" si="40"/>
        <v/>
      </c>
      <c r="AK126" s="65">
        <v>0</v>
      </c>
      <c r="AL126" s="66"/>
    </row>
    <row r="127" spans="1:38" s="5" customFormat="1" x14ac:dyDescent="0.35">
      <c r="A127"/>
      <c r="B127" s="16">
        <v>91</v>
      </c>
      <c r="C127">
        <f t="shared" si="24"/>
        <v>91</v>
      </c>
      <c r="D127" s="17" t="str">
        <f>IF(AND($C$5&lt;=B127, B127&lt;=$C$17), B127-$C$5, "")</f>
        <v/>
      </c>
      <c r="E127" s="17" t="str">
        <f t="shared" si="25"/>
        <v/>
      </c>
      <c r="F127" s="26">
        <f t="shared" si="26"/>
        <v>-90</v>
      </c>
      <c r="G127" s="18">
        <f t="shared" si="41"/>
        <v>91</v>
      </c>
      <c r="H127" s="11">
        <f t="shared" si="28"/>
        <v>0</v>
      </c>
      <c r="I127" s="10">
        <f t="shared" si="29"/>
        <v>0</v>
      </c>
      <c r="J127" s="11">
        <f>IF(B127&gt;=$C$5,($C$17-$C$5)-C127, "")</f>
        <v>-91</v>
      </c>
      <c r="K127" s="11">
        <f>IF(B127&gt;=$C$5,J127*$C$9*$C$11,"")</f>
        <v>0</v>
      </c>
      <c r="L127" s="11">
        <f t="shared" si="20"/>
        <v>0</v>
      </c>
      <c r="M127" s="11">
        <f>IF(B127&gt;=$C$5, (18-$C$16)-C127, "")</f>
        <v>-73</v>
      </c>
      <c r="N127" s="11">
        <f>IF(B127&gt;=$C$5,4*$C$15*$C$14,"")</f>
        <v>0</v>
      </c>
      <c r="O127" s="11">
        <f t="shared" si="30"/>
        <v>0</v>
      </c>
      <c r="P127" s="5">
        <f>IF(B127&gt;=$C$5,$C$13-C127,"")</f>
        <v>-90</v>
      </c>
      <c r="Q127" s="5">
        <f>IF(B127&gt;=$C$5,$C$12/$C$13*P127,"")</f>
        <v>0</v>
      </c>
      <c r="R127" s="5">
        <f t="shared" si="21"/>
        <v>0</v>
      </c>
      <c r="S127" s="43">
        <f t="shared" si="36"/>
        <v>0</v>
      </c>
      <c r="T127" s="32">
        <f>IF(AND($C$5&lt;=B127,B127&lt;= $C$17), FV($C$23/12,12*C127,$C$32,$C$20,0)*-1,0)</f>
        <v>0</v>
      </c>
      <c r="V127" s="5" t="e">
        <f t="shared" si="42"/>
        <v>#VALUE!</v>
      </c>
      <c r="W127" s="5" t="e">
        <f t="shared" si="45"/>
        <v>#VALUE!</v>
      </c>
      <c r="X127" s="5">
        <f t="shared" si="43"/>
        <v>0</v>
      </c>
      <c r="Y127" s="5" t="e">
        <f t="shared" si="22"/>
        <v>#VALUE!</v>
      </c>
      <c r="Z127" s="5" t="e">
        <f t="shared" si="32"/>
        <v>#VALUE!</v>
      </c>
      <c r="AA127" s="70" t="e">
        <f t="shared" si="38"/>
        <v>#VALUE!</v>
      </c>
      <c r="AB127" s="45">
        <v>0</v>
      </c>
      <c r="AC127" s="32">
        <f>IF(AND($C$5&lt;=B127, B127&lt;=$C$17), FV($C$22/12,12*D127,$C$21,$C$20,0)*-1,0)</f>
        <v>0</v>
      </c>
      <c r="AE127" s="5">
        <f t="shared" si="33"/>
        <v>0</v>
      </c>
      <c r="AF127" s="5">
        <f t="shared" si="34"/>
        <v>0</v>
      </c>
      <c r="AG127" s="5">
        <f t="shared" si="44"/>
        <v>0</v>
      </c>
      <c r="AH127" s="5">
        <f t="shared" si="23"/>
        <v>0</v>
      </c>
      <c r="AI127" s="5">
        <f t="shared" si="39"/>
        <v>0</v>
      </c>
      <c r="AJ127" s="71" t="str">
        <f t="shared" si="40"/>
        <v/>
      </c>
      <c r="AK127" s="65">
        <v>0</v>
      </c>
      <c r="AL127" s="66"/>
    </row>
    <row r="128" spans="1:38" s="5" customFormat="1" x14ac:dyDescent="0.35">
      <c r="A128"/>
      <c r="B128" s="16">
        <v>92</v>
      </c>
      <c r="C128">
        <f t="shared" si="24"/>
        <v>92</v>
      </c>
      <c r="D128" s="17" t="str">
        <f>IF(AND($C$5&lt;=B128, B128&lt;=$C$17), B128-$C$5, "")</f>
        <v/>
      </c>
      <c r="E128" s="17" t="str">
        <f t="shared" si="25"/>
        <v/>
      </c>
      <c r="F128" s="26">
        <f t="shared" si="26"/>
        <v>-91</v>
      </c>
      <c r="G128" s="18">
        <f t="shared" si="41"/>
        <v>92</v>
      </c>
      <c r="H128" s="11">
        <f t="shared" si="28"/>
        <v>0</v>
      </c>
      <c r="I128" s="10">
        <f t="shared" si="29"/>
        <v>0</v>
      </c>
      <c r="J128" s="11">
        <f>IF(B128&gt;=$C$5,($C$17-$C$5)-C128, "")</f>
        <v>-92</v>
      </c>
      <c r="K128" s="11">
        <f>IF(B128&gt;=$C$5,J128*$C$9*$C$11,"")</f>
        <v>0</v>
      </c>
      <c r="L128" s="11">
        <f t="shared" si="20"/>
        <v>0</v>
      </c>
      <c r="M128" s="11">
        <f>IF(B128&gt;=$C$5, (18-$C$16)-C128, "")</f>
        <v>-74</v>
      </c>
      <c r="N128" s="11">
        <f>IF(B128&gt;=$C$5,4*$C$15*$C$14,"")</f>
        <v>0</v>
      </c>
      <c r="O128" s="11">
        <f t="shared" si="30"/>
        <v>0</v>
      </c>
      <c r="P128" s="5">
        <f>IF(B128&gt;=$C$5,$C$13-C128,"")</f>
        <v>-91</v>
      </c>
      <c r="Q128" s="5">
        <f>IF(B128&gt;=$C$5,$C$12/$C$13*P128,"")</f>
        <v>0</v>
      </c>
      <c r="R128" s="5">
        <f t="shared" si="21"/>
        <v>0</v>
      </c>
      <c r="S128" s="43">
        <f t="shared" si="36"/>
        <v>0</v>
      </c>
      <c r="T128" s="32">
        <f>IF(AND($C$5&lt;=B128,B128&lt;= $C$17), FV($C$23/12,12*C128,$C$32,$C$20,0)*-1,0)</f>
        <v>0</v>
      </c>
      <c r="V128" s="5" t="e">
        <f t="shared" si="42"/>
        <v>#VALUE!</v>
      </c>
      <c r="W128" s="5" t="e">
        <f t="shared" si="45"/>
        <v>#VALUE!</v>
      </c>
      <c r="X128" s="5">
        <f t="shared" si="43"/>
        <v>0</v>
      </c>
      <c r="Y128" s="5" t="e">
        <f t="shared" si="22"/>
        <v>#VALUE!</v>
      </c>
      <c r="Z128" s="5" t="e">
        <f t="shared" si="32"/>
        <v>#VALUE!</v>
      </c>
      <c r="AA128" s="70" t="e">
        <f t="shared" si="38"/>
        <v>#VALUE!</v>
      </c>
      <c r="AB128" s="45">
        <v>0</v>
      </c>
      <c r="AC128" s="32">
        <f>IF(AND($C$5&lt;=B128, B128&lt;=$C$17), FV($C$22/12,12*D128,$C$21,$C$20,0)*-1,0)</f>
        <v>0</v>
      </c>
      <c r="AE128" s="5">
        <f t="shared" si="33"/>
        <v>0</v>
      </c>
      <c r="AF128" s="5">
        <f t="shared" si="34"/>
        <v>0</v>
      </c>
      <c r="AG128" s="5">
        <f t="shared" si="44"/>
        <v>0</v>
      </c>
      <c r="AH128" s="5">
        <f t="shared" si="23"/>
        <v>0</v>
      </c>
      <c r="AI128" s="5">
        <f t="shared" si="39"/>
        <v>0</v>
      </c>
      <c r="AJ128" s="71" t="str">
        <f t="shared" si="40"/>
        <v/>
      </c>
      <c r="AK128" s="65">
        <v>0</v>
      </c>
      <c r="AL128" s="66"/>
    </row>
    <row r="129" spans="1:38" s="5" customFormat="1" x14ac:dyDescent="0.35">
      <c r="A129"/>
      <c r="B129" s="16">
        <v>93</v>
      </c>
      <c r="C129">
        <f t="shared" si="24"/>
        <v>93</v>
      </c>
      <c r="D129" s="17" t="str">
        <f>IF(AND($C$5&lt;=B129, B129&lt;=$C$17), B129-$C$5, "")</f>
        <v/>
      </c>
      <c r="E129" s="17" t="str">
        <f t="shared" si="25"/>
        <v/>
      </c>
      <c r="F129" s="26">
        <f t="shared" si="26"/>
        <v>-92</v>
      </c>
      <c r="G129" s="18">
        <f t="shared" si="41"/>
        <v>93</v>
      </c>
      <c r="H129" s="11">
        <f t="shared" si="28"/>
        <v>0</v>
      </c>
      <c r="I129" s="10">
        <f t="shared" si="29"/>
        <v>0</v>
      </c>
      <c r="J129" s="11">
        <f>IF(B129&gt;=$C$5,($C$17-$C$5)-C129, "")</f>
        <v>-93</v>
      </c>
      <c r="K129" s="11">
        <f>IF(B129&gt;=$C$5,J129*$C$9*$C$11,"")</f>
        <v>0</v>
      </c>
      <c r="L129" s="11">
        <f t="shared" si="20"/>
        <v>0</v>
      </c>
      <c r="M129" s="11">
        <f>IF(B129&gt;=$C$5, (18-$C$16)-C129, "")</f>
        <v>-75</v>
      </c>
      <c r="N129" s="11">
        <f>IF(B129&gt;=$C$5,4*$C$15*$C$14,"")</f>
        <v>0</v>
      </c>
      <c r="O129" s="11">
        <f t="shared" si="30"/>
        <v>0</v>
      </c>
      <c r="P129" s="5">
        <f>IF(B129&gt;=$C$5,$C$13-C129,"")</f>
        <v>-92</v>
      </c>
      <c r="Q129" s="5">
        <f>IF(B129&gt;=$C$5,$C$12/$C$13*P129,"")</f>
        <v>0</v>
      </c>
      <c r="R129" s="5">
        <f t="shared" si="21"/>
        <v>0</v>
      </c>
      <c r="S129" s="43">
        <f t="shared" si="36"/>
        <v>0</v>
      </c>
      <c r="T129" s="32">
        <f>IF(AND($C$5&lt;=B129,B129&lt;= $C$17), FV($C$23/12,12*C129,$C$32,$C$20,0)*-1,0)</f>
        <v>0</v>
      </c>
      <c r="V129" s="5" t="e">
        <f t="shared" si="42"/>
        <v>#VALUE!</v>
      </c>
      <c r="W129" s="5" t="e">
        <f t="shared" si="45"/>
        <v>#VALUE!</v>
      </c>
      <c r="X129" s="5">
        <f t="shared" si="43"/>
        <v>0</v>
      </c>
      <c r="Y129" s="5" t="e">
        <f t="shared" si="22"/>
        <v>#VALUE!</v>
      </c>
      <c r="Z129" s="5" t="e">
        <f t="shared" si="32"/>
        <v>#VALUE!</v>
      </c>
      <c r="AA129" s="70" t="e">
        <f t="shared" si="38"/>
        <v>#VALUE!</v>
      </c>
      <c r="AB129" s="45">
        <v>0</v>
      </c>
      <c r="AC129" s="32">
        <f>IF(AND($C$5&lt;=B129, B129&lt;=$C$17), FV($C$22/12,12*D129,$C$21,$C$20,0)*-1,0)</f>
        <v>0</v>
      </c>
      <c r="AE129" s="5">
        <f t="shared" si="33"/>
        <v>0</v>
      </c>
      <c r="AF129" s="5">
        <f t="shared" si="34"/>
        <v>0</v>
      </c>
      <c r="AG129" s="5">
        <f t="shared" si="44"/>
        <v>0</v>
      </c>
      <c r="AH129" s="5">
        <f t="shared" si="23"/>
        <v>0</v>
      </c>
      <c r="AI129" s="5">
        <f t="shared" si="39"/>
        <v>0</v>
      </c>
      <c r="AJ129" s="71" t="str">
        <f t="shared" si="40"/>
        <v/>
      </c>
      <c r="AK129" s="65">
        <v>0</v>
      </c>
      <c r="AL129" s="66"/>
    </row>
    <row r="130" spans="1:38" s="5" customFormat="1" x14ac:dyDescent="0.35">
      <c r="A130"/>
      <c r="B130" s="16">
        <v>94</v>
      </c>
      <c r="C130">
        <f t="shared" si="24"/>
        <v>94</v>
      </c>
      <c r="D130" s="17" t="str">
        <f>IF(AND($C$5&lt;=B130, B130&lt;=$C$17), B130-$C$5, "")</f>
        <v/>
      </c>
      <c r="E130" s="17" t="str">
        <f t="shared" si="25"/>
        <v/>
      </c>
      <c r="F130" s="26">
        <f t="shared" si="26"/>
        <v>-93</v>
      </c>
      <c r="G130" s="18">
        <f t="shared" si="41"/>
        <v>94</v>
      </c>
      <c r="H130" s="11">
        <f t="shared" si="28"/>
        <v>0</v>
      </c>
      <c r="I130" s="10">
        <f t="shared" si="29"/>
        <v>0</v>
      </c>
      <c r="J130" s="11">
        <f>IF(B130&gt;=$C$5,($C$17-$C$5)-C130, "")</f>
        <v>-94</v>
      </c>
      <c r="K130" s="11">
        <f>IF(B130&gt;=$C$5,J130*$C$9*$C$11,"")</f>
        <v>0</v>
      </c>
      <c r="L130" s="11">
        <f t="shared" si="20"/>
        <v>0</v>
      </c>
      <c r="M130" s="11">
        <f>IF(B130&gt;=$C$5, (18-$C$16)-C130, "")</f>
        <v>-76</v>
      </c>
      <c r="N130" s="11">
        <f>IF(B130&gt;=$C$5,4*$C$15*$C$14,"")</f>
        <v>0</v>
      </c>
      <c r="O130" s="11">
        <f t="shared" si="30"/>
        <v>0</v>
      </c>
      <c r="P130" s="5">
        <f>IF(B130&gt;=$C$5,$C$13-C130,"")</f>
        <v>-93</v>
      </c>
      <c r="Q130" s="5">
        <f>IF(B130&gt;=$C$5,$C$12/$C$13*P130,"")</f>
        <v>0</v>
      </c>
      <c r="R130" s="5">
        <f t="shared" si="21"/>
        <v>0</v>
      </c>
      <c r="S130" s="43">
        <f t="shared" si="36"/>
        <v>0</v>
      </c>
      <c r="T130" s="32">
        <f>IF(AND($C$5&lt;=B130,B130&lt;= $C$17), FV($C$23/12,12*C130,$C$32,$C$20,0)*-1,0)</f>
        <v>0</v>
      </c>
      <c r="V130" s="5" t="e">
        <f t="shared" si="42"/>
        <v>#VALUE!</v>
      </c>
      <c r="W130" s="5" t="e">
        <f t="shared" si="45"/>
        <v>#VALUE!</v>
      </c>
      <c r="X130" s="5">
        <f t="shared" si="43"/>
        <v>0</v>
      </c>
      <c r="Y130" s="5" t="e">
        <f t="shared" si="22"/>
        <v>#VALUE!</v>
      </c>
      <c r="Z130" s="5" t="e">
        <f t="shared" si="32"/>
        <v>#VALUE!</v>
      </c>
      <c r="AA130" s="70" t="e">
        <f t="shared" si="38"/>
        <v>#VALUE!</v>
      </c>
      <c r="AB130" s="45">
        <v>0</v>
      </c>
      <c r="AC130" s="32">
        <f>IF(AND($C$5&lt;=B130, B130&lt;=$C$17), FV($C$22/12,12*D130,$C$21,$C$20,0)*-1,0)</f>
        <v>0</v>
      </c>
      <c r="AE130" s="5">
        <f t="shared" si="33"/>
        <v>0</v>
      </c>
      <c r="AF130" s="5">
        <f t="shared" si="34"/>
        <v>0</v>
      </c>
      <c r="AG130" s="5">
        <f t="shared" si="44"/>
        <v>0</v>
      </c>
      <c r="AH130" s="5">
        <f t="shared" si="23"/>
        <v>0</v>
      </c>
      <c r="AI130" s="5">
        <f t="shared" si="39"/>
        <v>0</v>
      </c>
      <c r="AJ130" s="71" t="str">
        <f t="shared" si="40"/>
        <v/>
      </c>
      <c r="AK130" s="65">
        <v>0</v>
      </c>
      <c r="AL130" s="66"/>
    </row>
    <row r="131" spans="1:38" s="5" customFormat="1" x14ac:dyDescent="0.35">
      <c r="A131"/>
      <c r="B131" s="16">
        <v>95</v>
      </c>
      <c r="C131">
        <f t="shared" si="24"/>
        <v>95</v>
      </c>
      <c r="D131" s="17" t="str">
        <f>IF(AND($C$5&lt;=B131, B131&lt;=$C$17), B131-$C$5, "")</f>
        <v/>
      </c>
      <c r="E131" s="17" t="str">
        <f t="shared" si="25"/>
        <v/>
      </c>
      <c r="F131" s="26">
        <f t="shared" si="26"/>
        <v>-94</v>
      </c>
      <c r="G131" s="18">
        <f t="shared" si="41"/>
        <v>95</v>
      </c>
      <c r="H131" s="11">
        <f t="shared" si="28"/>
        <v>0</v>
      </c>
      <c r="I131" s="10">
        <f t="shared" si="29"/>
        <v>0</v>
      </c>
      <c r="J131" s="11">
        <f>IF(B131&gt;=$C$5,($C$17-$C$5)-C131, "")</f>
        <v>-95</v>
      </c>
      <c r="K131" s="11">
        <f>IF(B131&gt;=$C$5,J131*$C$9*$C$11,"")</f>
        <v>0</v>
      </c>
      <c r="L131" s="11">
        <f t="shared" si="20"/>
        <v>0</v>
      </c>
      <c r="M131" s="11">
        <f>IF(B131&gt;=$C$5, (18-$C$16)-C131, "")</f>
        <v>-77</v>
      </c>
      <c r="N131" s="11">
        <f>IF(B131&gt;=$C$5,4*$C$15*$C$14,"")</f>
        <v>0</v>
      </c>
      <c r="O131" s="11">
        <f t="shared" si="30"/>
        <v>0</v>
      </c>
      <c r="P131" s="5">
        <f>IF(B131&gt;=$C$5,$C$13-C131,"")</f>
        <v>-94</v>
      </c>
      <c r="Q131" s="5">
        <f>IF(B131&gt;=$C$5,$C$12/$C$13*P131,"")</f>
        <v>0</v>
      </c>
      <c r="R131" s="5">
        <f t="shared" si="21"/>
        <v>0</v>
      </c>
      <c r="S131" s="43">
        <f t="shared" si="36"/>
        <v>0</v>
      </c>
      <c r="T131" s="32">
        <f>IF(AND($C$5&lt;=B131,B131&lt;= $C$17), FV($C$23/12,12*C131,$C$32,$C$20,0)*-1,0)</f>
        <v>0</v>
      </c>
      <c r="V131" s="5" t="e">
        <f t="shared" si="42"/>
        <v>#VALUE!</v>
      </c>
      <c r="W131" s="5" t="e">
        <f t="shared" si="45"/>
        <v>#VALUE!</v>
      </c>
      <c r="X131" s="5">
        <f t="shared" si="43"/>
        <v>0</v>
      </c>
      <c r="Y131" s="5" t="e">
        <f t="shared" si="22"/>
        <v>#VALUE!</v>
      </c>
      <c r="Z131" s="5" t="e">
        <f t="shared" si="32"/>
        <v>#VALUE!</v>
      </c>
      <c r="AA131" s="70" t="e">
        <f t="shared" si="38"/>
        <v>#VALUE!</v>
      </c>
      <c r="AB131" s="45">
        <v>0</v>
      </c>
      <c r="AC131" s="32">
        <f>IF(AND($C$5&lt;=B131, B131&lt;=$C$17), FV($C$22/12,12*D131,$C$21,$C$20,0)*-1,0)</f>
        <v>0</v>
      </c>
      <c r="AE131" s="5">
        <f t="shared" si="33"/>
        <v>0</v>
      </c>
      <c r="AF131" s="5">
        <f t="shared" si="34"/>
        <v>0</v>
      </c>
      <c r="AG131" s="5">
        <f t="shared" si="44"/>
        <v>0</v>
      </c>
      <c r="AH131" s="5">
        <f t="shared" si="23"/>
        <v>0</v>
      </c>
      <c r="AI131" s="5">
        <f t="shared" si="39"/>
        <v>0</v>
      </c>
      <c r="AJ131" s="71" t="str">
        <f t="shared" si="40"/>
        <v/>
      </c>
      <c r="AK131" s="65">
        <v>0</v>
      </c>
      <c r="AL131" s="66"/>
    </row>
    <row r="132" spans="1:38" s="5" customFormat="1" x14ac:dyDescent="0.35">
      <c r="A132"/>
      <c r="B132" s="16">
        <v>96</v>
      </c>
      <c r="C132">
        <f t="shared" si="24"/>
        <v>96</v>
      </c>
      <c r="D132" s="17" t="str">
        <f>IF(AND($C$5&lt;=B132, B132&lt;=$C$17), B132-$C$5, "")</f>
        <v/>
      </c>
      <c r="E132" s="17" t="str">
        <f t="shared" si="25"/>
        <v/>
      </c>
      <c r="F132" s="26">
        <f t="shared" si="26"/>
        <v>-95</v>
      </c>
      <c r="G132" s="18">
        <f t="shared" si="41"/>
        <v>96</v>
      </c>
      <c r="H132" s="11">
        <f t="shared" si="28"/>
        <v>0</v>
      </c>
      <c r="I132" s="10">
        <f t="shared" si="29"/>
        <v>0</v>
      </c>
      <c r="J132" s="11">
        <f>IF(B132&gt;=$C$5,($C$17-$C$5)-C132, "")</f>
        <v>-96</v>
      </c>
      <c r="K132" s="11">
        <f>IF(B132&gt;=$C$5,J132*$C$9*$C$11,"")</f>
        <v>0</v>
      </c>
      <c r="L132" s="11">
        <f t="shared" si="20"/>
        <v>0</v>
      </c>
      <c r="M132" s="11">
        <f>IF(B132&gt;=$C$5, (18-$C$16)-C132, "")</f>
        <v>-78</v>
      </c>
      <c r="N132" s="11">
        <f>IF(B132&gt;=$C$5,4*$C$15*$C$14,"")</f>
        <v>0</v>
      </c>
      <c r="O132" s="11">
        <f t="shared" si="30"/>
        <v>0</v>
      </c>
      <c r="P132" s="5">
        <f>IF(B132&gt;=$C$5,$C$13-C132,"")</f>
        <v>-95</v>
      </c>
      <c r="Q132" s="5">
        <f>IF(B132&gt;=$C$5,$C$12/$C$13*P132,"")</f>
        <v>0</v>
      </c>
      <c r="R132" s="5">
        <f t="shared" si="21"/>
        <v>0</v>
      </c>
      <c r="S132" s="43">
        <f t="shared" si="36"/>
        <v>0</v>
      </c>
      <c r="T132" s="32">
        <f>IF(AND($C$5&lt;=B132,B132&lt;= $C$17), FV($C$23/12,12*C132,$C$32,$C$20,0)*-1,0)</f>
        <v>0</v>
      </c>
      <c r="V132" s="5" t="e">
        <f t="shared" si="42"/>
        <v>#VALUE!</v>
      </c>
      <c r="W132" s="5" t="e">
        <f t="shared" si="45"/>
        <v>#VALUE!</v>
      </c>
      <c r="X132" s="5">
        <f t="shared" si="43"/>
        <v>0</v>
      </c>
      <c r="Y132" s="5" t="e">
        <f t="shared" si="22"/>
        <v>#VALUE!</v>
      </c>
      <c r="Z132" s="5" t="e">
        <f t="shared" si="32"/>
        <v>#VALUE!</v>
      </c>
      <c r="AA132" s="70" t="e">
        <f t="shared" si="38"/>
        <v>#VALUE!</v>
      </c>
      <c r="AB132" s="45">
        <v>0</v>
      </c>
      <c r="AC132" s="32">
        <f>IF(AND($C$5&lt;=B132, B132&lt;=$C$17), FV($C$22/12,12*D132,$C$21,$C$20,0)*-1,0)</f>
        <v>0</v>
      </c>
      <c r="AE132" s="5">
        <f t="shared" si="33"/>
        <v>0</v>
      </c>
      <c r="AF132" s="5">
        <f t="shared" si="34"/>
        <v>0</v>
      </c>
      <c r="AG132" s="5">
        <f t="shared" si="44"/>
        <v>0</v>
      </c>
      <c r="AH132" s="5">
        <f t="shared" si="23"/>
        <v>0</v>
      </c>
      <c r="AI132" s="5">
        <f t="shared" si="39"/>
        <v>0</v>
      </c>
      <c r="AJ132" s="71" t="str">
        <f t="shared" si="40"/>
        <v/>
      </c>
      <c r="AK132" s="65">
        <v>0</v>
      </c>
      <c r="AL132" s="66"/>
    </row>
    <row r="133" spans="1:38" s="5" customFormat="1" x14ac:dyDescent="0.35">
      <c r="A133"/>
      <c r="B133" s="16">
        <v>97</v>
      </c>
      <c r="C133">
        <f t="shared" si="24"/>
        <v>97</v>
      </c>
      <c r="D133" s="17" t="str">
        <f>IF(AND($C$5&lt;=B133, B133&lt;=$C$17), B133-$C$5, "")</f>
        <v/>
      </c>
      <c r="E133" s="17" t="str">
        <f t="shared" si="25"/>
        <v/>
      </c>
      <c r="F133" s="26">
        <f t="shared" si="26"/>
        <v>-96</v>
      </c>
      <c r="G133" s="18">
        <f t="shared" si="41"/>
        <v>97</v>
      </c>
      <c r="H133" s="11">
        <f t="shared" si="28"/>
        <v>0</v>
      </c>
      <c r="I133" s="10">
        <f t="shared" si="29"/>
        <v>0</v>
      </c>
      <c r="J133" s="11">
        <f>IF(B133&gt;=$C$5,($C$17-$C$5)-C133, "")</f>
        <v>-97</v>
      </c>
      <c r="K133" s="11">
        <f>IF(B133&gt;=$C$5,J133*$C$9*$C$11,"")</f>
        <v>0</v>
      </c>
      <c r="L133" s="11">
        <f t="shared" si="20"/>
        <v>0</v>
      </c>
      <c r="M133" s="11">
        <f>IF(B133&gt;=$C$5, (18-$C$16)-C133, "")</f>
        <v>-79</v>
      </c>
      <c r="N133" s="11">
        <f>IF(B133&gt;=$C$5,4*$C$15*$C$14,"")</f>
        <v>0</v>
      </c>
      <c r="O133" s="11">
        <f t="shared" si="30"/>
        <v>0</v>
      </c>
      <c r="P133" s="5">
        <f>IF(B133&gt;=$C$5,$C$13-C133,"")</f>
        <v>-96</v>
      </c>
      <c r="Q133" s="5">
        <f>IF(B133&gt;=$C$5,$C$12/$C$13*P133,"")</f>
        <v>0</v>
      </c>
      <c r="R133" s="5">
        <f t="shared" si="21"/>
        <v>0</v>
      </c>
      <c r="S133" s="43">
        <f t="shared" si="36"/>
        <v>0</v>
      </c>
      <c r="T133" s="32">
        <f>IF(AND($C$5&lt;=B133,B133&lt;= $C$17), FV($C$23/12,12*C133,$C$32,$C$20,0)*-1,0)</f>
        <v>0</v>
      </c>
      <c r="V133" s="5" t="e">
        <f t="shared" si="42"/>
        <v>#VALUE!</v>
      </c>
      <c r="W133" s="5" t="e">
        <f t="shared" si="45"/>
        <v>#VALUE!</v>
      </c>
      <c r="X133" s="5">
        <f t="shared" si="43"/>
        <v>0</v>
      </c>
      <c r="Y133" s="5" t="e">
        <f t="shared" si="22"/>
        <v>#VALUE!</v>
      </c>
      <c r="Z133" s="5" t="e">
        <f t="shared" si="32"/>
        <v>#VALUE!</v>
      </c>
      <c r="AA133" s="70" t="e">
        <f t="shared" si="38"/>
        <v>#VALUE!</v>
      </c>
      <c r="AB133" s="45">
        <v>0</v>
      </c>
      <c r="AC133" s="32">
        <f>IF(AND($C$5&lt;=B133, B133&lt;=$C$17), FV($C$22/12,12*D133,$C$21,$C$20,0)*-1,0)</f>
        <v>0</v>
      </c>
      <c r="AE133" s="5">
        <f t="shared" si="33"/>
        <v>0</v>
      </c>
      <c r="AF133" s="5">
        <f t="shared" si="34"/>
        <v>0</v>
      </c>
      <c r="AG133" s="5">
        <f t="shared" si="44"/>
        <v>0</v>
      </c>
      <c r="AH133" s="5">
        <f t="shared" si="23"/>
        <v>0</v>
      </c>
      <c r="AI133" s="5">
        <f t="shared" si="39"/>
        <v>0</v>
      </c>
      <c r="AJ133" s="71" t="str">
        <f t="shared" si="40"/>
        <v/>
      </c>
      <c r="AK133" s="65">
        <v>0</v>
      </c>
      <c r="AL133" s="66"/>
    </row>
    <row r="134" spans="1:38" s="5" customFormat="1" x14ac:dyDescent="0.35">
      <c r="A134"/>
      <c r="B134" s="16">
        <v>98</v>
      </c>
      <c r="C134">
        <f t="shared" si="24"/>
        <v>98</v>
      </c>
      <c r="D134" s="17" t="str">
        <f>IF(AND($C$5&lt;=B134, B134&lt;=$C$17), B134-$C$5, "")</f>
        <v/>
      </c>
      <c r="E134" s="17" t="str">
        <f t="shared" si="25"/>
        <v/>
      </c>
      <c r="F134" s="26">
        <f t="shared" si="26"/>
        <v>-97</v>
      </c>
      <c r="G134" s="18">
        <f t="shared" si="41"/>
        <v>98</v>
      </c>
      <c r="H134" s="11">
        <f t="shared" si="28"/>
        <v>0</v>
      </c>
      <c r="I134" s="10">
        <f t="shared" si="29"/>
        <v>0</v>
      </c>
      <c r="J134" s="11">
        <f>IF(B134&gt;=$C$5,($C$17-$C$5)-C134, "")</f>
        <v>-98</v>
      </c>
      <c r="K134" s="11">
        <f>IF(B134&gt;=$C$5,J134*$C$9*$C$11,"")</f>
        <v>0</v>
      </c>
      <c r="L134" s="11">
        <f t="shared" si="20"/>
        <v>0</v>
      </c>
      <c r="M134" s="11">
        <f>IF(B134&gt;=$C$5, (18-$C$16)-C134, "")</f>
        <v>-80</v>
      </c>
      <c r="N134" s="11">
        <f>IF(B134&gt;=$C$5,4*$C$15*$C$14,"")</f>
        <v>0</v>
      </c>
      <c r="O134" s="11">
        <f t="shared" si="30"/>
        <v>0</v>
      </c>
      <c r="P134" s="5">
        <f>IF(B134&gt;=$C$5,$C$13-C134,"")</f>
        <v>-97</v>
      </c>
      <c r="Q134" s="5">
        <f>IF(B134&gt;=$C$5,$C$12/$C$13*P134,"")</f>
        <v>0</v>
      </c>
      <c r="R134" s="5">
        <f t="shared" si="21"/>
        <v>0</v>
      </c>
      <c r="S134" s="43">
        <f t="shared" si="36"/>
        <v>0</v>
      </c>
      <c r="T134" s="32">
        <f>IF(AND($C$5&lt;=B134,B134&lt;= $C$17), FV($C$23/12,12*C134,$C$32,$C$20,0)*-1,0)</f>
        <v>0</v>
      </c>
      <c r="V134" s="5" t="e">
        <f t="shared" si="42"/>
        <v>#VALUE!</v>
      </c>
      <c r="W134" s="5" t="e">
        <f t="shared" si="45"/>
        <v>#VALUE!</v>
      </c>
      <c r="X134" s="5">
        <f t="shared" si="43"/>
        <v>0</v>
      </c>
      <c r="Y134" s="5" t="e">
        <f t="shared" si="22"/>
        <v>#VALUE!</v>
      </c>
      <c r="Z134" s="5" t="e">
        <f t="shared" si="32"/>
        <v>#VALUE!</v>
      </c>
      <c r="AA134" s="70" t="e">
        <f t="shared" si="38"/>
        <v>#VALUE!</v>
      </c>
      <c r="AB134" s="45">
        <v>0</v>
      </c>
      <c r="AC134" s="32">
        <f>IF(AND($C$5&lt;=B134, B134&lt;=$C$17), FV($C$22/12,12*D134,$C$21,$C$20,0)*-1,0)</f>
        <v>0</v>
      </c>
      <c r="AE134" s="5">
        <f t="shared" si="33"/>
        <v>0</v>
      </c>
      <c r="AF134" s="5">
        <f t="shared" si="34"/>
        <v>0</v>
      </c>
      <c r="AG134" s="5">
        <f t="shared" si="44"/>
        <v>0</v>
      </c>
      <c r="AH134" s="5">
        <f t="shared" si="23"/>
        <v>0</v>
      </c>
      <c r="AI134" s="5">
        <f t="shared" si="39"/>
        <v>0</v>
      </c>
      <c r="AJ134" s="71" t="str">
        <f t="shared" si="40"/>
        <v/>
      </c>
      <c r="AK134" s="65">
        <v>0</v>
      </c>
      <c r="AL134" s="66"/>
    </row>
    <row r="135" spans="1:38" s="5" customFormat="1" x14ac:dyDescent="0.35">
      <c r="A135"/>
      <c r="B135" s="16">
        <v>99</v>
      </c>
      <c r="C135">
        <f t="shared" si="24"/>
        <v>99</v>
      </c>
      <c r="D135" s="17" t="str">
        <f>IF(AND($C$5&lt;=B135, B135&lt;=$C$17), B135-$C$5, "")</f>
        <v/>
      </c>
      <c r="E135" s="17" t="str">
        <f t="shared" si="25"/>
        <v/>
      </c>
      <c r="F135" s="26">
        <f t="shared" si="26"/>
        <v>-98</v>
      </c>
      <c r="G135" s="18">
        <f t="shared" si="41"/>
        <v>99</v>
      </c>
      <c r="H135" s="11">
        <f t="shared" si="28"/>
        <v>0</v>
      </c>
      <c r="I135" s="10">
        <f t="shared" si="29"/>
        <v>0</v>
      </c>
      <c r="J135" s="11">
        <f>IF(B135&gt;=$C$5,($C$17-$C$5)-C135, "")</f>
        <v>-99</v>
      </c>
      <c r="K135" s="11">
        <f>IF(B135&gt;=$C$5,J135*$C$9*$C$11,"")</f>
        <v>0</v>
      </c>
      <c r="L135" s="11">
        <f t="shared" ref="L135:L136" si="46">IF(K135&gt;0,K135,0)</f>
        <v>0</v>
      </c>
      <c r="M135" s="11">
        <f>IF(B135&gt;=$C$5, (18-$C$16)-C135, "")</f>
        <v>-81</v>
      </c>
      <c r="N135" s="11">
        <f>IF(B135&gt;=$C$5,4*$C$15*$C$14,"")</f>
        <v>0</v>
      </c>
      <c r="O135" s="11">
        <f t="shared" si="30"/>
        <v>0</v>
      </c>
      <c r="P135" s="5">
        <f>IF(B135&gt;=$C$5,$C$13-C135,"")</f>
        <v>-98</v>
      </c>
      <c r="Q135" s="5">
        <f>IF(B135&gt;=$C$5,$C$12/$C$13*P135,"")</f>
        <v>0</v>
      </c>
      <c r="R135" s="5">
        <f t="shared" ref="R135:R136" si="47">IF(Q135&gt;=0,Q135,0)</f>
        <v>0</v>
      </c>
      <c r="S135" s="43">
        <f t="shared" si="36"/>
        <v>0</v>
      </c>
      <c r="T135" s="32">
        <f>IF(AND($C$5&lt;=B135,B135&lt;= $C$17), FV($C$23/12,12*C135,$C$32,$C$20,0)*-1,0)</f>
        <v>0</v>
      </c>
      <c r="V135" s="5" t="e">
        <f t="shared" si="42"/>
        <v>#VALUE!</v>
      </c>
      <c r="W135" s="5" t="e">
        <f t="shared" si="45"/>
        <v>#VALUE!</v>
      </c>
      <c r="X135" s="5">
        <f t="shared" si="43"/>
        <v>0</v>
      </c>
      <c r="Y135" s="5" t="e">
        <f t="shared" si="22"/>
        <v>#VALUE!</v>
      </c>
      <c r="Z135" s="5" t="e">
        <f t="shared" si="32"/>
        <v>#VALUE!</v>
      </c>
      <c r="AA135" s="70" t="e">
        <f t="shared" si="38"/>
        <v>#VALUE!</v>
      </c>
      <c r="AB135" s="45">
        <v>0</v>
      </c>
      <c r="AC135" s="32">
        <f>IF(AND($C$5&lt;=B135, B135&lt;=$C$17), FV($C$22/12,12*D135,$C$21,$C$20,0)*-1,0)</f>
        <v>0</v>
      </c>
      <c r="AE135" s="5">
        <f t="shared" si="33"/>
        <v>0</v>
      </c>
      <c r="AF135" s="5">
        <f t="shared" si="34"/>
        <v>0</v>
      </c>
      <c r="AG135" s="5">
        <f t="shared" si="44"/>
        <v>0</v>
      </c>
      <c r="AH135" s="5">
        <f t="shared" si="23"/>
        <v>0</v>
      </c>
      <c r="AI135" s="5">
        <f t="shared" si="39"/>
        <v>0</v>
      </c>
      <c r="AJ135" s="71" t="str">
        <f t="shared" si="40"/>
        <v/>
      </c>
      <c r="AK135" s="65">
        <v>0</v>
      </c>
      <c r="AL135" s="66"/>
    </row>
    <row r="136" spans="1:38" s="5" customFormat="1" ht="15" thickBot="1" x14ac:dyDescent="0.4">
      <c r="A136"/>
      <c r="B136" s="19">
        <v>100</v>
      </c>
      <c r="C136" s="20">
        <f t="shared" si="24"/>
        <v>100</v>
      </c>
      <c r="D136" s="21" t="str">
        <f>IF(AND($C$5&lt;=B136, B136&lt;=$C$17), B136-$C$5, "")</f>
        <v/>
      </c>
      <c r="E136" s="21" t="str">
        <f t="shared" si="25"/>
        <v/>
      </c>
      <c r="F136" s="27">
        <f t="shared" si="26"/>
        <v>-99</v>
      </c>
      <c r="G136" s="22">
        <f t="shared" si="41"/>
        <v>100</v>
      </c>
      <c r="H136" s="13">
        <f t="shared" si="28"/>
        <v>0</v>
      </c>
      <c r="I136" s="12">
        <f t="shared" si="29"/>
        <v>0</v>
      </c>
      <c r="J136" s="13">
        <f>IF(B136&gt;=$C$5,($C$17-$C$5)-C136, "")</f>
        <v>-100</v>
      </c>
      <c r="K136" s="13">
        <f>IF(B136&gt;=$C$5,J136*$C$9*$C$11,"")</f>
        <v>0</v>
      </c>
      <c r="L136" s="13">
        <f t="shared" si="46"/>
        <v>0</v>
      </c>
      <c r="M136" s="13">
        <f>IF(B136&gt;=$C$5, (18-$C$16)-C136, "")</f>
        <v>-82</v>
      </c>
      <c r="N136" s="13">
        <f>IF(B136&gt;=$C$5,4*$C$15*$C$14,"")</f>
        <v>0</v>
      </c>
      <c r="O136" s="13">
        <f t="shared" si="30"/>
        <v>0</v>
      </c>
      <c r="P136" s="14">
        <f>IF(B136&gt;=$C$5,$C$13-C136,"")</f>
        <v>-99</v>
      </c>
      <c r="Q136" s="14">
        <f>IF(B136&gt;=$C$5,$C$12/$C$13*P136,"")</f>
        <v>0</v>
      </c>
      <c r="R136" s="14">
        <f t="shared" si="47"/>
        <v>0</v>
      </c>
      <c r="S136" s="44">
        <f t="shared" si="36"/>
        <v>0</v>
      </c>
      <c r="T136" s="33">
        <f>IF(AND($C$5&lt;=B136,B136&lt;= $C$17), FV($C$23/12,12*C136,$C$32,$C$20,0)*-1,0)</f>
        <v>0</v>
      </c>
      <c r="U136" s="14"/>
      <c r="V136" s="14" t="e">
        <f t="shared" si="42"/>
        <v>#VALUE!</v>
      </c>
      <c r="W136" s="14" t="e">
        <f t="shared" si="45"/>
        <v>#VALUE!</v>
      </c>
      <c r="X136" s="14">
        <f t="shared" si="43"/>
        <v>0</v>
      </c>
      <c r="Y136" s="14" t="e">
        <f t="shared" si="22"/>
        <v>#VALUE!</v>
      </c>
      <c r="Z136" s="14" t="e">
        <f t="shared" si="32"/>
        <v>#VALUE!</v>
      </c>
      <c r="AA136" s="69" t="e">
        <f t="shared" si="38"/>
        <v>#VALUE!</v>
      </c>
      <c r="AB136" s="46">
        <v>0</v>
      </c>
      <c r="AC136" s="33">
        <f>IF(AND($C$5&lt;=B136, B136&lt;=$C$17), FV($C$22/12,12*D136,$C$21,$C$20,0)*-1,0)</f>
        <v>0</v>
      </c>
      <c r="AD136" s="14"/>
      <c r="AE136" s="14">
        <f t="shared" si="33"/>
        <v>0</v>
      </c>
      <c r="AF136" s="14">
        <f t="shared" si="34"/>
        <v>0</v>
      </c>
      <c r="AG136" s="14">
        <f t="shared" si="44"/>
        <v>0</v>
      </c>
      <c r="AH136" s="14">
        <f t="shared" si="23"/>
        <v>0</v>
      </c>
      <c r="AI136" s="14">
        <f t="shared" si="39"/>
        <v>0</v>
      </c>
      <c r="AJ136" s="64" t="str">
        <f t="shared" si="40"/>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635C7BDA-B9AA-4B87-8633-945383FBBCE6}"/>
    <hyperlink ref="A9" r:id="rId2" xr:uid="{5125E934-11AB-49A7-A756-4B73CDD96A04}"/>
    <hyperlink ref="B23" r:id="rId3" xr:uid="{6F93A01F-2182-43E3-9656-BF9893471165}"/>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36"/>
  <sheetViews>
    <sheetView workbookViewId="0">
      <pane xSplit="3" topLeftCell="D1" activePane="topRight" state="frozen"/>
      <selection activeCell="A83" sqref="A83"/>
      <selection pane="topRight" activeCell="A30" sqref="A30:XFD30"/>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8.179687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x14ac:dyDescent="0.35">
      <c r="A7" t="s">
        <v>10</v>
      </c>
      <c r="C7" s="77">
        <f>Profile!E11</f>
        <v>0</v>
      </c>
    </row>
    <row r="8" spans="1:15" x14ac:dyDescent="0.35">
      <c r="A8" t="s">
        <v>12</v>
      </c>
      <c r="C8" s="113">
        <f>Profile!E12</f>
        <v>1</v>
      </c>
      <c r="D8" s="1" t="s">
        <v>13</v>
      </c>
    </row>
    <row r="9" spans="1:15" x14ac:dyDescent="0.35">
      <c r="A9" s="79" t="s">
        <v>14</v>
      </c>
      <c r="C9" s="113">
        <f>Profile!E13</f>
        <v>0</v>
      </c>
      <c r="D9" s="23" t="s">
        <v>29</v>
      </c>
      <c r="E9" s="4">
        <f>C9/12</f>
        <v>0</v>
      </c>
    </row>
    <row r="10" spans="1:15" s="5" customFormat="1" x14ac:dyDescent="0.35">
      <c r="A10" s="156" t="s">
        <v>86</v>
      </c>
      <c r="B10"/>
      <c r="C10" s="113">
        <f>Profile!E14</f>
        <v>0</v>
      </c>
      <c r="D10" s="23"/>
      <c r="E10" s="4"/>
      <c r="H10" s="7"/>
      <c r="I10" s="7"/>
      <c r="J10" s="7"/>
      <c r="K10" s="7"/>
      <c r="L10" s="7"/>
      <c r="M10" s="7"/>
      <c r="N10" s="7"/>
      <c r="O10" s="7"/>
    </row>
    <row r="11" spans="1:15" x14ac:dyDescent="0.35">
      <c r="A11" t="s">
        <v>15</v>
      </c>
      <c r="C11" s="114">
        <f>Profile!E15</f>
        <v>0.5</v>
      </c>
    </row>
    <row r="12" spans="1:15" x14ac:dyDescent="0.35">
      <c r="A12" t="s">
        <v>16</v>
      </c>
      <c r="C12" s="113">
        <f>Profile!E16</f>
        <v>0</v>
      </c>
    </row>
    <row r="13" spans="1:15" x14ac:dyDescent="0.35">
      <c r="A13" t="s">
        <v>12</v>
      </c>
      <c r="C13" s="113">
        <f>Profile!E17</f>
        <v>1</v>
      </c>
      <c r="D13" s="1" t="s">
        <v>13</v>
      </c>
      <c r="E13" s="5"/>
    </row>
    <row r="14" spans="1:15" x14ac:dyDescent="0.35">
      <c r="A14" t="s">
        <v>20</v>
      </c>
      <c r="C14" s="113">
        <f>Profile!E20</f>
        <v>0</v>
      </c>
      <c r="E14" s="5"/>
    </row>
    <row r="15" spans="1:15" x14ac:dyDescent="0.35">
      <c r="A15" t="s">
        <v>17</v>
      </c>
      <c r="C15" s="113">
        <f>Profile!E18</f>
        <v>0</v>
      </c>
      <c r="D15"/>
      <c r="E15" s="5"/>
    </row>
    <row r="16" spans="1:15" x14ac:dyDescent="0.35">
      <c r="A16" t="s">
        <v>18</v>
      </c>
      <c r="C16" s="113">
        <f>Profile!E19</f>
        <v>0</v>
      </c>
      <c r="D16" t="s">
        <v>19</v>
      </c>
      <c r="E16" s="5"/>
    </row>
    <row r="17" spans="1:5" x14ac:dyDescent="0.35">
      <c r="A17" t="s">
        <v>30</v>
      </c>
      <c r="C17" s="126">
        <f>Profile!E8</f>
        <v>0</v>
      </c>
      <c r="D17" t="s">
        <v>77</v>
      </c>
      <c r="E17" s="5"/>
    </row>
    <row r="18" spans="1:5" x14ac:dyDescent="0.35">
      <c r="A18" t="s">
        <v>31</v>
      </c>
      <c r="C18" s="113">
        <f>Profile!E10</f>
        <v>0</v>
      </c>
      <c r="D18"/>
      <c r="E18" s="5"/>
    </row>
    <row r="19" spans="1:5" x14ac:dyDescent="0.35">
      <c r="A19" t="s">
        <v>32</v>
      </c>
      <c r="C19" s="127">
        <f>Profile!E9</f>
        <v>0</v>
      </c>
      <c r="D19" t="s">
        <v>78</v>
      </c>
      <c r="E19" s="5"/>
    </row>
    <row r="20" spans="1:5" x14ac:dyDescent="0.35">
      <c r="A20" t="s">
        <v>22</v>
      </c>
      <c r="C20" s="113">
        <f>Profile!E21</f>
        <v>0</v>
      </c>
      <c r="D20"/>
      <c r="E20" s="5"/>
    </row>
    <row r="21" spans="1:5" x14ac:dyDescent="0.35">
      <c r="A21" t="s">
        <v>23</v>
      </c>
      <c r="C21" s="115">
        <f>Profile!E22</f>
        <v>0</v>
      </c>
      <c r="D21" t="s">
        <v>33</v>
      </c>
      <c r="E21" s="4">
        <f>C21*12</f>
        <v>0</v>
      </c>
    </row>
    <row r="22" spans="1:5" x14ac:dyDescent="0.35">
      <c r="A22" t="s">
        <v>34</v>
      </c>
      <c r="C22" s="40">
        <v>0.02</v>
      </c>
      <c r="D22" t="s">
        <v>35</v>
      </c>
      <c r="E22" s="4"/>
    </row>
    <row r="23" spans="1:5" x14ac:dyDescent="0.35">
      <c r="A23" t="s">
        <v>36</v>
      </c>
      <c r="B23" s="79" t="s">
        <v>79</v>
      </c>
      <c r="C23" s="40">
        <v>0.09</v>
      </c>
      <c r="D23" s="79" t="s">
        <v>37</v>
      </c>
      <c r="E23" s="4"/>
    </row>
    <row r="24" spans="1:5" x14ac:dyDescent="0.35">
      <c r="A24" t="s">
        <v>38</v>
      </c>
      <c r="C24" s="40">
        <v>0.04</v>
      </c>
      <c r="D24" s="2" t="s">
        <v>39</v>
      </c>
      <c r="E24" s="4"/>
    </row>
    <row r="25" spans="1:5" ht="15" thickBot="1" x14ac:dyDescent="0.4">
      <c r="A25" t="s">
        <v>40</v>
      </c>
      <c r="C25" s="41">
        <v>0.03</v>
      </c>
      <c r="D25" t="s">
        <v>41</v>
      </c>
      <c r="E25" s="4"/>
    </row>
    <row r="26" spans="1:5" ht="15" thickBot="1" x14ac:dyDescent="0.4">
      <c r="A26" t="s">
        <v>85</v>
      </c>
      <c r="C26" s="130">
        <f>C9/2</f>
        <v>0</v>
      </c>
      <c r="D26"/>
      <c r="E26" s="4"/>
    </row>
    <row r="27" spans="1:5" x14ac:dyDescent="0.35">
      <c r="A27" t="s">
        <v>42</v>
      </c>
      <c r="C27" s="117">
        <f>FV(C22/12,(C17-C5)*12,C21,C20,1)*-1</f>
        <v>0</v>
      </c>
      <c r="D27"/>
      <c r="E27" s="4"/>
    </row>
    <row r="28" spans="1:5" x14ac:dyDescent="0.35">
      <c r="A28" t="s">
        <v>43</v>
      </c>
      <c r="C28" s="118">
        <f>(C19*12)*(1+C25)^(C17-C5)</f>
        <v>0</v>
      </c>
      <c r="D28" s="78" t="s">
        <v>44</v>
      </c>
      <c r="E28" s="4">
        <f>C19*12</f>
        <v>0</v>
      </c>
    </row>
    <row r="29" spans="1:5" x14ac:dyDescent="0.35">
      <c r="A29" t="s">
        <v>45</v>
      </c>
      <c r="C29" s="118">
        <f>PV((C24-C25),(C18-C17),-C28)</f>
        <v>0</v>
      </c>
      <c r="D29" s="78" t="s">
        <v>44</v>
      </c>
      <c r="E29" s="4">
        <f>E28*(C18-C17)</f>
        <v>0</v>
      </c>
    </row>
    <row r="30" spans="1:5" x14ac:dyDescent="0.35">
      <c r="A30" t="s">
        <v>87</v>
      </c>
      <c r="C30" s="119">
        <f>C10*12</f>
        <v>0</v>
      </c>
      <c r="D30" s="78"/>
      <c r="E30" s="4"/>
    </row>
    <row r="31" spans="1:5" ht="15" thickBot="1" x14ac:dyDescent="0.4">
      <c r="A31" t="s">
        <v>46</v>
      </c>
      <c r="C31" s="123" t="e">
        <f>PMT(C23/12, (C17-C5)*12, 0, -(C29-FV(C23/12,(C17-C5)*12,0,-C20,1)))</f>
        <v>#NUM!</v>
      </c>
      <c r="D31" s="6"/>
      <c r="E31" s="8"/>
    </row>
    <row r="32" spans="1:5" ht="15" thickBot="1" x14ac:dyDescent="0.4">
      <c r="A32" t="s">
        <v>74</v>
      </c>
      <c r="C32" s="124" t="e">
        <f>C31</f>
        <v>#NUM!</v>
      </c>
      <c r="D32" s="6"/>
      <c r="E32" s="8"/>
    </row>
    <row r="33" spans="2:79" ht="15" thickBot="1" x14ac:dyDescent="0.4">
      <c r="E33" s="20"/>
      <c r="F33" s="14"/>
      <c r="G33" s="14"/>
    </row>
    <row r="34" spans="2:79" s="3" customFormat="1" ht="29.25" customHeight="1" thickBot="1" x14ac:dyDescent="0.4">
      <c r="B34" s="151"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2:79" s="3" customFormat="1" ht="29.5" thickBot="1" x14ac:dyDescent="0.4">
      <c r="B35" s="152"/>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2:79" x14ac:dyDescent="0.35">
      <c r="B36" s="16">
        <v>0</v>
      </c>
      <c r="C36">
        <f t="shared" ref="C36:C67" si="0">IF($C$5&lt;=B36,$B36-$C$5,"")</f>
        <v>0</v>
      </c>
      <c r="D36" s="17">
        <f>IF(AND($C$5&lt;=B36, B36&lt;=$C$17), B36-$C$5, "")</f>
        <v>0</v>
      </c>
      <c r="E36" s="17">
        <f t="shared" ref="E36:E67" si="1">IF(AND($C$17&lt;=B36, B36&lt;=$C$18), B36-$C$17, "")</f>
        <v>0</v>
      </c>
      <c r="F36" s="26">
        <f t="shared" ref="F36:F67" si="2">IF(B36&gt;=$C$5, $C$8-C36, "")</f>
        <v>1</v>
      </c>
      <c r="G36" s="18">
        <f t="shared" ref="G36:G67" si="3">IF(B36&gt;=$C$17, B36-$C$17, "")</f>
        <v>0</v>
      </c>
      <c r="H36" s="11">
        <f t="shared" ref="H36:H67"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43">
        <f>IF(B36&gt;=$C$5,I36+L36+O36+R36,"")</f>
        <v>0</v>
      </c>
      <c r="T36" s="85" t="e">
        <f>IF(AND($C$5&lt;=B36,B36&lt;= $C$17), FV($C$23/12,12*C36,$C$32,$C$20,0)*-1,0)</f>
        <v>#NUM!</v>
      </c>
      <c r="V36" s="101" t="e">
        <f t="shared" ref="V36:V99" si="9">Y35*$C$24</f>
        <v>#VALUE!</v>
      </c>
      <c r="W36" s="101" t="e">
        <f t="shared" ref="W36:W100" si="10">Y35+V36</f>
        <v>#VALUE!</v>
      </c>
      <c r="X36" s="5">
        <f t="shared" ref="X36:X67" si="11">IF($B36&gt;$C$17,$C$28*((1+$C$25)^$E36),0)</f>
        <v>0</v>
      </c>
      <c r="Z36" s="5" t="e">
        <f t="shared" ref="Z36:Z67" si="12">T36+Y36</f>
        <v>#NUM!</v>
      </c>
      <c r="AA36" s="70" t="e">
        <f>IF(Z36&gt;0,Z36,"")</f>
        <v>#NUM!</v>
      </c>
      <c r="AB36" s="45">
        <v>0</v>
      </c>
      <c r="AC36" s="85">
        <f>IF(AND($C$5&lt;=B36, B36&lt;=$C$17), FV($C$22/12,12*D36,$C$21,$C$20,0)*-1,0)</f>
        <v>0</v>
      </c>
      <c r="AE36" s="101" t="e">
        <f t="shared" ref="AE36:AE67" si="13">AH35*$C$22</f>
        <v>#VALUE!</v>
      </c>
      <c r="AF36" s="101" t="e">
        <f t="shared" ref="AF36:AF99" si="14">AH35+AE36</f>
        <v>#VALUE!</v>
      </c>
      <c r="AG36" s="5">
        <f t="shared" ref="AG36:AG67" si="15">IF($B36&gt;$C$17,$C$28*((1+$C$25)^$G36),0)</f>
        <v>0</v>
      </c>
      <c r="AI36" s="5">
        <f>AC36+AH36</f>
        <v>0</v>
      </c>
      <c r="AJ36" s="71" t="str">
        <f>IF(AI36&gt;0,AI36,"")</f>
        <v/>
      </c>
      <c r="AK36" s="65">
        <v>0</v>
      </c>
      <c r="AL36" s="66"/>
    </row>
    <row r="37" spans="2:79" x14ac:dyDescent="0.35">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6">IF(B37&gt;=$C$5,I37+L37+O37+R37,"")</f>
        <v>0</v>
      </c>
      <c r="T37" s="32">
        <f>IF(AND($C$5&lt;=B37,B37&lt;= $C$17), FV($C$23/12,12*C37,$C$32,$C$20,0)*-1,0)</f>
        <v>0</v>
      </c>
      <c r="V37" s="5">
        <f t="shared" si="9"/>
        <v>0</v>
      </c>
      <c r="W37" s="5">
        <f t="shared" si="10"/>
        <v>0</v>
      </c>
      <c r="X37" s="5" t="e">
        <f t="shared" si="11"/>
        <v>#VALUE!</v>
      </c>
      <c r="Z37" s="5">
        <f t="shared" si="12"/>
        <v>0</v>
      </c>
      <c r="AA37" s="70" t="str">
        <f t="shared" ref="AA37:AA100" si="17">IF(Z37&gt;0,Z37,"")</f>
        <v/>
      </c>
      <c r="AB37" s="45">
        <v>0</v>
      </c>
      <c r="AC37" s="32">
        <f>IF(AND($C$5&lt;=B37, B37&lt;=$C$17), FV($C$22/12,12*D37,$C$21,$C$20,0)*-1,0)</f>
        <v>0</v>
      </c>
      <c r="AE37" s="5">
        <f t="shared" si="13"/>
        <v>0</v>
      </c>
      <c r="AF37" s="5">
        <f t="shared" si="14"/>
        <v>0</v>
      </c>
      <c r="AG37" s="5">
        <f t="shared" si="15"/>
        <v>0</v>
      </c>
      <c r="AI37" s="5">
        <f t="shared" ref="AI37:AI100" si="18">AC37+AH37</f>
        <v>0</v>
      </c>
      <c r="AJ37" s="71" t="str">
        <f t="shared" ref="AJ37:AJ100" si="19">IF(AI37&gt;0,AI37,"")</f>
        <v/>
      </c>
      <c r="AK37" s="65">
        <v>0</v>
      </c>
      <c r="AL37" s="66"/>
    </row>
    <row r="38" spans="2:79" x14ac:dyDescent="0.35">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6"/>
        <v>0</v>
      </c>
      <c r="T38" s="32">
        <f>IF(AND($C$5&lt;=B38,B38&lt;= $C$17), FV($C$23/12,12*C38,$C$32,$C$20,0)*-1,0)</f>
        <v>0</v>
      </c>
      <c r="V38" s="5">
        <f t="shared" si="9"/>
        <v>0</v>
      </c>
      <c r="W38" s="5">
        <f t="shared" si="10"/>
        <v>0</v>
      </c>
      <c r="X38" s="5" t="e">
        <f t="shared" si="11"/>
        <v>#VALUE!</v>
      </c>
      <c r="Z38" s="5">
        <f t="shared" si="12"/>
        <v>0</v>
      </c>
      <c r="AA38" s="70" t="str">
        <f t="shared" si="17"/>
        <v/>
      </c>
      <c r="AB38" s="45">
        <v>0</v>
      </c>
      <c r="AC38" s="32">
        <f>IF(AND($C$5&lt;=B38, B38&lt;=$C$17), FV($C$22/12,12*D38,$C$21,$C$20,0)*-1,0)</f>
        <v>0</v>
      </c>
      <c r="AE38" s="5">
        <f t="shared" si="13"/>
        <v>0</v>
      </c>
      <c r="AF38" s="5">
        <f t="shared" si="14"/>
        <v>0</v>
      </c>
      <c r="AG38" s="5">
        <f t="shared" si="15"/>
        <v>0</v>
      </c>
      <c r="AI38" s="5">
        <f t="shared" si="18"/>
        <v>0</v>
      </c>
      <c r="AJ38" s="71" t="str">
        <f t="shared" si="19"/>
        <v/>
      </c>
      <c r="AK38" s="65">
        <v>0</v>
      </c>
      <c r="AL38" s="66"/>
    </row>
    <row r="39" spans="2:79" x14ac:dyDescent="0.35">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6"/>
        <v>0</v>
      </c>
      <c r="T39" s="32">
        <f>IF(AND($C$5&lt;=B39,B39&lt;= $C$17), FV($C$23/12,12*C39,$C$32,$C$20,0)*-1,0)</f>
        <v>0</v>
      </c>
      <c r="V39" s="5">
        <f t="shared" si="9"/>
        <v>0</v>
      </c>
      <c r="W39" s="5">
        <f t="shared" si="10"/>
        <v>0</v>
      </c>
      <c r="X39" s="5" t="e">
        <f t="shared" si="11"/>
        <v>#VALUE!</v>
      </c>
      <c r="Z39" s="5">
        <f t="shared" si="12"/>
        <v>0</v>
      </c>
      <c r="AA39" s="70" t="str">
        <f t="shared" si="17"/>
        <v/>
      </c>
      <c r="AB39" s="45">
        <v>0</v>
      </c>
      <c r="AC39" s="32">
        <f>IF(AND($C$5&lt;=B39, B39&lt;=$C$17), FV($C$22/12,12*D39,$C$21,$C$20,0)*-1,0)</f>
        <v>0</v>
      </c>
      <c r="AE39" s="5">
        <f t="shared" si="13"/>
        <v>0</v>
      </c>
      <c r="AF39" s="5">
        <f t="shared" si="14"/>
        <v>0</v>
      </c>
      <c r="AG39" s="5">
        <f t="shared" si="15"/>
        <v>0</v>
      </c>
      <c r="AI39" s="5">
        <f t="shared" si="18"/>
        <v>0</v>
      </c>
      <c r="AJ39" s="71" t="str">
        <f t="shared" si="19"/>
        <v/>
      </c>
      <c r="AK39" s="65">
        <v>0</v>
      </c>
      <c r="AL39" s="66"/>
    </row>
    <row r="40" spans="2:79" x14ac:dyDescent="0.35">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6"/>
        <v>0</v>
      </c>
      <c r="T40" s="32">
        <f>IF(AND($C$5&lt;=B40,B40&lt;= $C$17), FV($C$23/12,12*C40,$C$32,$C$20,0)*-1,0)</f>
        <v>0</v>
      </c>
      <c r="V40" s="5">
        <f t="shared" si="9"/>
        <v>0</v>
      </c>
      <c r="W40" s="5">
        <f t="shared" si="10"/>
        <v>0</v>
      </c>
      <c r="X40" s="5" t="e">
        <f t="shared" si="11"/>
        <v>#VALUE!</v>
      </c>
      <c r="Z40" s="5">
        <f t="shared" si="12"/>
        <v>0</v>
      </c>
      <c r="AA40" s="70" t="str">
        <f t="shared" si="17"/>
        <v/>
      </c>
      <c r="AB40" s="45">
        <v>0</v>
      </c>
      <c r="AC40" s="32">
        <f>IF(AND($C$5&lt;=B40, B40&lt;=$C$17), FV($C$22/12,12*D40,$C$21,$C$20,0)*-1,0)</f>
        <v>0</v>
      </c>
      <c r="AE40" s="5">
        <f t="shared" si="13"/>
        <v>0</v>
      </c>
      <c r="AF40" s="5">
        <f t="shared" si="14"/>
        <v>0</v>
      </c>
      <c r="AG40" s="5">
        <f t="shared" si="15"/>
        <v>0</v>
      </c>
      <c r="AI40" s="5">
        <f t="shared" si="18"/>
        <v>0</v>
      </c>
      <c r="AJ40" s="71" t="str">
        <f t="shared" si="19"/>
        <v/>
      </c>
      <c r="AK40" s="65">
        <v>0</v>
      </c>
      <c r="AL40" s="66"/>
    </row>
    <row r="41" spans="2:79" x14ac:dyDescent="0.35">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6"/>
        <v>0</v>
      </c>
      <c r="T41" s="32">
        <f>IF(AND($C$5&lt;=B41,B41&lt;= $C$17), FV($C$23/12,12*C41,$C$32,$C$20,0)*-1,0)</f>
        <v>0</v>
      </c>
      <c r="V41" s="5">
        <f t="shared" si="9"/>
        <v>0</v>
      </c>
      <c r="W41" s="5">
        <f t="shared" si="10"/>
        <v>0</v>
      </c>
      <c r="X41" s="5" t="e">
        <f t="shared" si="11"/>
        <v>#VALUE!</v>
      </c>
      <c r="Z41" s="5">
        <f t="shared" si="12"/>
        <v>0</v>
      </c>
      <c r="AA41" s="70" t="str">
        <f t="shared" si="17"/>
        <v/>
      </c>
      <c r="AB41" s="45">
        <v>0</v>
      </c>
      <c r="AC41" s="32">
        <f>IF(AND($C$5&lt;=B41, B41&lt;=$C$17), FV($C$22/12,12*D41,$C$21,$C$20,0)*-1,0)</f>
        <v>0</v>
      </c>
      <c r="AE41" s="5">
        <f t="shared" si="13"/>
        <v>0</v>
      </c>
      <c r="AF41" s="5">
        <f t="shared" si="14"/>
        <v>0</v>
      </c>
      <c r="AG41" s="5">
        <f t="shared" si="15"/>
        <v>0</v>
      </c>
      <c r="AI41" s="5">
        <f t="shared" si="18"/>
        <v>0</v>
      </c>
      <c r="AJ41" s="71" t="str">
        <f t="shared" si="19"/>
        <v/>
      </c>
      <c r="AK41" s="65">
        <v>0</v>
      </c>
      <c r="AL41" s="66"/>
    </row>
    <row r="42" spans="2:79" x14ac:dyDescent="0.35">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6"/>
        <v>0</v>
      </c>
      <c r="T42" s="32">
        <f>IF(AND($C$5&lt;=B42,B42&lt;= $C$17), FV($C$23/12,12*C42,$C$32,$C$20,0)*-1,0)</f>
        <v>0</v>
      </c>
      <c r="V42" s="5">
        <f t="shared" si="9"/>
        <v>0</v>
      </c>
      <c r="W42" s="5">
        <f t="shared" si="10"/>
        <v>0</v>
      </c>
      <c r="X42" s="5" t="e">
        <f t="shared" si="11"/>
        <v>#VALUE!</v>
      </c>
      <c r="Z42" s="5">
        <f t="shared" si="12"/>
        <v>0</v>
      </c>
      <c r="AA42" s="70" t="str">
        <f t="shared" si="17"/>
        <v/>
      </c>
      <c r="AB42" s="45">
        <v>0</v>
      </c>
      <c r="AC42" s="32">
        <f>IF(AND($C$5&lt;=B42, B42&lt;=$C$17), FV($C$22/12,12*D42,$C$21,$C$20,0)*-1,0)</f>
        <v>0</v>
      </c>
      <c r="AE42" s="5">
        <f t="shared" si="13"/>
        <v>0</v>
      </c>
      <c r="AF42" s="5">
        <f t="shared" si="14"/>
        <v>0</v>
      </c>
      <c r="AG42" s="5">
        <f t="shared" si="15"/>
        <v>0</v>
      </c>
      <c r="AI42" s="5">
        <f t="shared" si="18"/>
        <v>0</v>
      </c>
      <c r="AJ42" s="71" t="str">
        <f t="shared" si="19"/>
        <v/>
      </c>
      <c r="AK42" s="65">
        <v>0</v>
      </c>
      <c r="AL42" s="66"/>
    </row>
    <row r="43" spans="2:79" x14ac:dyDescent="0.35">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6"/>
        <v>0</v>
      </c>
      <c r="T43" s="32">
        <f>IF(AND($C$5&lt;=B43,B43&lt;= $C$17), FV($C$23/12,12*C43,$C$32,$C$20,0)*-1,0)</f>
        <v>0</v>
      </c>
      <c r="V43" s="5">
        <f t="shared" si="9"/>
        <v>0</v>
      </c>
      <c r="W43" s="5">
        <f t="shared" si="10"/>
        <v>0</v>
      </c>
      <c r="X43" s="5" t="e">
        <f t="shared" si="11"/>
        <v>#VALUE!</v>
      </c>
      <c r="Z43" s="5">
        <f t="shared" si="12"/>
        <v>0</v>
      </c>
      <c r="AA43" s="70" t="str">
        <f t="shared" si="17"/>
        <v/>
      </c>
      <c r="AB43" s="45">
        <v>0</v>
      </c>
      <c r="AC43" s="32">
        <f>IF(AND($C$5&lt;=B43, B43&lt;=$C$17), FV($C$22/12,12*D43,$C$21,$C$20,0)*-1,0)</f>
        <v>0</v>
      </c>
      <c r="AE43" s="5">
        <f t="shared" si="13"/>
        <v>0</v>
      </c>
      <c r="AF43" s="5">
        <f t="shared" si="14"/>
        <v>0</v>
      </c>
      <c r="AG43" s="5">
        <f t="shared" si="15"/>
        <v>0</v>
      </c>
      <c r="AI43" s="5">
        <f t="shared" si="18"/>
        <v>0</v>
      </c>
      <c r="AJ43" s="71" t="str">
        <f t="shared" si="19"/>
        <v/>
      </c>
      <c r="AK43" s="65">
        <v>0</v>
      </c>
      <c r="AL43" s="66"/>
    </row>
    <row r="44" spans="2:79" x14ac:dyDescent="0.35">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6"/>
        <v>0</v>
      </c>
      <c r="T44" s="32">
        <f>IF(AND($C$5&lt;=B44,B44&lt;= $C$17), FV($C$23/12,12*C44,$C$32,$C$20,0)*-1,0)</f>
        <v>0</v>
      </c>
      <c r="V44" s="5">
        <f t="shared" si="9"/>
        <v>0</v>
      </c>
      <c r="W44" s="5">
        <f t="shared" si="10"/>
        <v>0</v>
      </c>
      <c r="X44" s="5" t="e">
        <f t="shared" si="11"/>
        <v>#VALUE!</v>
      </c>
      <c r="Z44" s="5">
        <f t="shared" si="12"/>
        <v>0</v>
      </c>
      <c r="AA44" s="70" t="str">
        <f t="shared" si="17"/>
        <v/>
      </c>
      <c r="AB44" s="45">
        <v>0</v>
      </c>
      <c r="AC44" s="32">
        <f>IF(AND($C$5&lt;=B44, B44&lt;=$C$17), FV($C$22/12,12*D44,$C$21,$C$20,0)*-1,0)</f>
        <v>0</v>
      </c>
      <c r="AE44" s="5">
        <f t="shared" si="13"/>
        <v>0</v>
      </c>
      <c r="AF44" s="5">
        <f t="shared" si="14"/>
        <v>0</v>
      </c>
      <c r="AG44" s="5">
        <f t="shared" si="15"/>
        <v>0</v>
      </c>
      <c r="AI44" s="5">
        <f t="shared" si="18"/>
        <v>0</v>
      </c>
      <c r="AJ44" s="71" t="str">
        <f t="shared" si="19"/>
        <v/>
      </c>
      <c r="AK44" s="65">
        <v>0</v>
      </c>
      <c r="AL44" s="66"/>
    </row>
    <row r="45" spans="2:79" x14ac:dyDescent="0.3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6"/>
        <v>0</v>
      </c>
      <c r="T45" s="32">
        <f>IF(AND($C$5&lt;=B45,B45&lt;= $C$17), FV($C$23/12,12*C45,$C$32,$C$20,0)*-1,0)</f>
        <v>0</v>
      </c>
      <c r="V45" s="5">
        <f t="shared" si="9"/>
        <v>0</v>
      </c>
      <c r="W45" s="5">
        <f t="shared" si="10"/>
        <v>0</v>
      </c>
      <c r="X45" s="5" t="e">
        <f t="shared" si="11"/>
        <v>#VALUE!</v>
      </c>
      <c r="Z45" s="5">
        <f t="shared" si="12"/>
        <v>0</v>
      </c>
      <c r="AA45" s="70" t="str">
        <f t="shared" si="17"/>
        <v/>
      </c>
      <c r="AB45" s="45">
        <v>0</v>
      </c>
      <c r="AC45" s="32">
        <f>IF(AND($C$5&lt;=B45, B45&lt;=$C$17), FV($C$22/12,12*D45,$C$21,$C$20,0)*-1,0)</f>
        <v>0</v>
      </c>
      <c r="AE45" s="5">
        <f t="shared" si="13"/>
        <v>0</v>
      </c>
      <c r="AF45" s="5">
        <f t="shared" si="14"/>
        <v>0</v>
      </c>
      <c r="AG45" s="5">
        <f t="shared" si="15"/>
        <v>0</v>
      </c>
      <c r="AI45" s="5">
        <f t="shared" si="18"/>
        <v>0</v>
      </c>
      <c r="AJ45" s="71" t="str">
        <f t="shared" si="19"/>
        <v/>
      </c>
      <c r="AK45" s="65">
        <v>0</v>
      </c>
      <c r="AL45" s="66"/>
    </row>
    <row r="46" spans="2:79" x14ac:dyDescent="0.35">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6"/>
        <v>0</v>
      </c>
      <c r="T46" s="32">
        <f>IF(AND($C$5&lt;=B46,B46&lt;= $C$17), FV($C$23/12,12*C46,$C$32,$C$20,0)*-1,0)</f>
        <v>0</v>
      </c>
      <c r="V46" s="5">
        <f t="shared" si="9"/>
        <v>0</v>
      </c>
      <c r="W46" s="5">
        <f t="shared" si="10"/>
        <v>0</v>
      </c>
      <c r="X46" s="5" t="e">
        <f t="shared" si="11"/>
        <v>#VALUE!</v>
      </c>
      <c r="Z46" s="5">
        <f t="shared" si="12"/>
        <v>0</v>
      </c>
      <c r="AA46" s="70" t="str">
        <f t="shared" si="17"/>
        <v/>
      </c>
      <c r="AB46" s="45">
        <v>0</v>
      </c>
      <c r="AC46" s="32">
        <f>IF(AND($C$5&lt;=B46, B46&lt;=$C$17), FV($C$22/12,12*D46,$C$21,$C$20,0)*-1,0)</f>
        <v>0</v>
      </c>
      <c r="AE46" s="5">
        <f t="shared" si="13"/>
        <v>0</v>
      </c>
      <c r="AF46" s="5">
        <f t="shared" si="14"/>
        <v>0</v>
      </c>
      <c r="AG46" s="5">
        <f t="shared" si="15"/>
        <v>0</v>
      </c>
      <c r="AI46" s="5">
        <f t="shared" si="18"/>
        <v>0</v>
      </c>
      <c r="AJ46" s="71" t="str">
        <f t="shared" si="19"/>
        <v/>
      </c>
      <c r="AK46" s="65">
        <v>0</v>
      </c>
      <c r="AL46" s="66"/>
    </row>
    <row r="47" spans="2:79" x14ac:dyDescent="0.35">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6"/>
        <v>0</v>
      </c>
      <c r="T47" s="32">
        <f>IF(AND($C$5&lt;=B47,B47&lt;= $C$17), FV($C$23/12,12*C47,$C$32,$C$20,0)*-1,0)</f>
        <v>0</v>
      </c>
      <c r="V47" s="5">
        <f t="shared" si="9"/>
        <v>0</v>
      </c>
      <c r="W47" s="5">
        <f t="shared" si="10"/>
        <v>0</v>
      </c>
      <c r="X47" s="5" t="e">
        <f t="shared" si="11"/>
        <v>#VALUE!</v>
      </c>
      <c r="Z47" s="5">
        <f t="shared" si="12"/>
        <v>0</v>
      </c>
      <c r="AA47" s="70" t="str">
        <f t="shared" si="17"/>
        <v/>
      </c>
      <c r="AB47" s="45">
        <v>0</v>
      </c>
      <c r="AC47" s="32">
        <f>IF(AND($C$5&lt;=B47, B47&lt;=$C$17), FV($C$22/12,12*D47,$C$21,$C$20,0)*-1,0)</f>
        <v>0</v>
      </c>
      <c r="AE47" s="5">
        <f t="shared" si="13"/>
        <v>0</v>
      </c>
      <c r="AF47" s="5">
        <f t="shared" si="14"/>
        <v>0</v>
      </c>
      <c r="AG47" s="5">
        <f t="shared" si="15"/>
        <v>0</v>
      </c>
      <c r="AI47" s="5">
        <f t="shared" si="18"/>
        <v>0</v>
      </c>
      <c r="AJ47" s="71" t="str">
        <f t="shared" si="19"/>
        <v/>
      </c>
      <c r="AK47" s="65">
        <v>0</v>
      </c>
      <c r="AL47" s="66"/>
    </row>
    <row r="48" spans="2:79" x14ac:dyDescent="0.35">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6"/>
        <v>0</v>
      </c>
      <c r="T48" s="32">
        <f>IF(AND($C$5&lt;=B48,B48&lt;= $C$17), FV($C$23/12,12*C48,$C$32,$C$20,0)*-1,0)</f>
        <v>0</v>
      </c>
      <c r="V48" s="5">
        <f t="shared" si="9"/>
        <v>0</v>
      </c>
      <c r="W48" s="5">
        <f t="shared" si="10"/>
        <v>0</v>
      </c>
      <c r="X48" s="5" t="e">
        <f t="shared" si="11"/>
        <v>#VALUE!</v>
      </c>
      <c r="Z48" s="5">
        <f t="shared" si="12"/>
        <v>0</v>
      </c>
      <c r="AA48" s="70" t="str">
        <f t="shared" si="17"/>
        <v/>
      </c>
      <c r="AB48" s="45">
        <v>0</v>
      </c>
      <c r="AC48" s="32">
        <f>IF(AND($C$5&lt;=B48, B48&lt;=$C$17), FV($C$22/12,12*D48,$C$21,$C$20,0)*-1,0)</f>
        <v>0</v>
      </c>
      <c r="AE48" s="5">
        <f t="shared" si="13"/>
        <v>0</v>
      </c>
      <c r="AF48" s="5">
        <f t="shared" si="14"/>
        <v>0</v>
      </c>
      <c r="AG48" s="5">
        <f t="shared" si="15"/>
        <v>0</v>
      </c>
      <c r="AI48" s="5">
        <f t="shared" si="18"/>
        <v>0</v>
      </c>
      <c r="AJ48" s="71" t="str">
        <f t="shared" si="19"/>
        <v/>
      </c>
      <c r="AK48" s="65">
        <v>0</v>
      </c>
      <c r="AL48" s="66"/>
    </row>
    <row r="49" spans="2:38" x14ac:dyDescent="0.35">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6"/>
        <v>0</v>
      </c>
      <c r="T49" s="32">
        <f>IF(AND($C$5&lt;=B49,B49&lt;= $C$17), FV($C$23/12,12*C49,$C$32,$C$20,0)*-1,0)</f>
        <v>0</v>
      </c>
      <c r="V49" s="5">
        <f t="shared" si="9"/>
        <v>0</v>
      </c>
      <c r="W49" s="5">
        <f t="shared" si="10"/>
        <v>0</v>
      </c>
      <c r="X49" s="5" t="e">
        <f t="shared" si="11"/>
        <v>#VALUE!</v>
      </c>
      <c r="Z49" s="5">
        <f t="shared" si="12"/>
        <v>0</v>
      </c>
      <c r="AA49" s="70" t="str">
        <f t="shared" si="17"/>
        <v/>
      </c>
      <c r="AB49" s="45">
        <v>0</v>
      </c>
      <c r="AC49" s="32">
        <f>IF(AND($C$5&lt;=B49, B49&lt;=$C$17), FV($C$22/12,12*D49,$C$21,$C$20,0)*-1,0)</f>
        <v>0</v>
      </c>
      <c r="AE49" s="5">
        <f t="shared" si="13"/>
        <v>0</v>
      </c>
      <c r="AF49" s="5">
        <f t="shared" si="14"/>
        <v>0</v>
      </c>
      <c r="AG49" s="5">
        <f t="shared" si="15"/>
        <v>0</v>
      </c>
      <c r="AI49" s="5">
        <f t="shared" si="18"/>
        <v>0</v>
      </c>
      <c r="AJ49" s="71" t="str">
        <f t="shared" si="19"/>
        <v/>
      </c>
      <c r="AK49" s="65">
        <v>0</v>
      </c>
      <c r="AL49" s="66"/>
    </row>
    <row r="50" spans="2:38" x14ac:dyDescent="0.35">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6"/>
        <v>0</v>
      </c>
      <c r="T50" s="32">
        <f>IF(AND($C$5&lt;=B50,B50&lt;= $C$17), FV($C$23/12,12*C50,$C$32,$C$20,0)*-1,0)</f>
        <v>0</v>
      </c>
      <c r="V50" s="5">
        <f t="shared" si="9"/>
        <v>0</v>
      </c>
      <c r="W50" s="5">
        <f t="shared" si="10"/>
        <v>0</v>
      </c>
      <c r="X50" s="5" t="e">
        <f t="shared" si="11"/>
        <v>#VALUE!</v>
      </c>
      <c r="Z50" s="5">
        <f t="shared" si="12"/>
        <v>0</v>
      </c>
      <c r="AA50" s="70" t="str">
        <f t="shared" si="17"/>
        <v/>
      </c>
      <c r="AB50" s="45">
        <v>0</v>
      </c>
      <c r="AC50" s="32">
        <f>IF(AND($C$5&lt;=B50, B50&lt;=$C$17), FV($C$22/12,12*D50,$C$21,$C$20,0)*-1,0)</f>
        <v>0</v>
      </c>
      <c r="AE50" s="5">
        <f t="shared" si="13"/>
        <v>0</v>
      </c>
      <c r="AF50" s="5">
        <f t="shared" si="14"/>
        <v>0</v>
      </c>
      <c r="AG50" s="5">
        <f t="shared" si="15"/>
        <v>0</v>
      </c>
      <c r="AI50" s="5">
        <f t="shared" si="18"/>
        <v>0</v>
      </c>
      <c r="AJ50" s="71" t="str">
        <f t="shared" si="19"/>
        <v/>
      </c>
      <c r="AK50" s="65">
        <v>0</v>
      </c>
      <c r="AL50" s="66"/>
    </row>
    <row r="51" spans="2:38" x14ac:dyDescent="0.35">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6"/>
        <v>0</v>
      </c>
      <c r="T51" s="32">
        <f>IF(AND($C$5&lt;=B51,B51&lt;= $C$17), FV($C$23/12,12*C51,$C$32,$C$20,0)*-1,0)</f>
        <v>0</v>
      </c>
      <c r="V51" s="5">
        <f t="shared" si="9"/>
        <v>0</v>
      </c>
      <c r="W51" s="5">
        <f t="shared" si="10"/>
        <v>0</v>
      </c>
      <c r="X51" s="5" t="e">
        <f t="shared" si="11"/>
        <v>#VALUE!</v>
      </c>
      <c r="Z51" s="5">
        <f t="shared" si="12"/>
        <v>0</v>
      </c>
      <c r="AA51" s="70" t="str">
        <f t="shared" si="17"/>
        <v/>
      </c>
      <c r="AB51" s="45">
        <v>0</v>
      </c>
      <c r="AC51" s="32">
        <f>IF(AND($C$5&lt;=B51, B51&lt;=$C$17), FV($C$22/12,12*D51,$C$21,$C$20,0)*-1,0)</f>
        <v>0</v>
      </c>
      <c r="AE51" s="5">
        <f t="shared" si="13"/>
        <v>0</v>
      </c>
      <c r="AF51" s="5">
        <f t="shared" si="14"/>
        <v>0</v>
      </c>
      <c r="AG51" s="5">
        <f t="shared" si="15"/>
        <v>0</v>
      </c>
      <c r="AI51" s="5">
        <f t="shared" si="18"/>
        <v>0</v>
      </c>
      <c r="AJ51" s="71" t="str">
        <f t="shared" si="19"/>
        <v/>
      </c>
      <c r="AK51" s="65">
        <v>0</v>
      </c>
      <c r="AL51" s="66"/>
    </row>
    <row r="52" spans="2:38" x14ac:dyDescent="0.35">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6"/>
        <v>0</v>
      </c>
      <c r="T52" s="32">
        <f>IF(AND($C$5&lt;=B52,B52&lt;= $C$17), FV($C$23/12,12*C52,$C$32,$C$20,0)*-1,0)</f>
        <v>0</v>
      </c>
      <c r="V52" s="5">
        <f t="shared" si="9"/>
        <v>0</v>
      </c>
      <c r="W52" s="5">
        <f t="shared" si="10"/>
        <v>0</v>
      </c>
      <c r="X52" s="5" t="e">
        <f t="shared" si="11"/>
        <v>#VALUE!</v>
      </c>
      <c r="Z52" s="5">
        <f t="shared" si="12"/>
        <v>0</v>
      </c>
      <c r="AA52" s="70" t="str">
        <f t="shared" si="17"/>
        <v/>
      </c>
      <c r="AB52" s="45">
        <v>0</v>
      </c>
      <c r="AC52" s="32">
        <f>IF(AND($C$5&lt;=B52, B52&lt;=$C$17), FV($C$22/12,12*D52,$C$21,$C$20,0)*-1,0)</f>
        <v>0</v>
      </c>
      <c r="AE52" s="5">
        <f t="shared" si="13"/>
        <v>0</v>
      </c>
      <c r="AF52" s="5">
        <f t="shared" si="14"/>
        <v>0</v>
      </c>
      <c r="AG52" s="5">
        <f t="shared" si="15"/>
        <v>0</v>
      </c>
      <c r="AI52" s="5">
        <f t="shared" si="18"/>
        <v>0</v>
      </c>
      <c r="AJ52" s="71" t="str">
        <f t="shared" si="19"/>
        <v/>
      </c>
      <c r="AK52" s="65">
        <v>0</v>
      </c>
      <c r="AL52" s="66"/>
    </row>
    <row r="53" spans="2:38" x14ac:dyDescent="0.35">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6"/>
        <v>0</v>
      </c>
      <c r="T53" s="32">
        <f>IF(AND($C$5&lt;=B53,B53&lt;= $C$17), FV($C$23/12,12*C53,$C$32,$C$20,0)*-1,0)</f>
        <v>0</v>
      </c>
      <c r="V53" s="5">
        <f t="shared" si="9"/>
        <v>0</v>
      </c>
      <c r="W53" s="5">
        <f t="shared" si="10"/>
        <v>0</v>
      </c>
      <c r="X53" s="5" t="e">
        <f t="shared" si="11"/>
        <v>#VALUE!</v>
      </c>
      <c r="Z53" s="5">
        <f t="shared" si="12"/>
        <v>0</v>
      </c>
      <c r="AA53" s="70" t="str">
        <f t="shared" si="17"/>
        <v/>
      </c>
      <c r="AB53" s="45">
        <v>0</v>
      </c>
      <c r="AC53" s="32">
        <f>IF(AND($C$5&lt;=B53, B53&lt;=$C$17), FV($C$22/12,12*D53,$C$21,$C$20,0)*-1,0)</f>
        <v>0</v>
      </c>
      <c r="AE53" s="5">
        <f t="shared" si="13"/>
        <v>0</v>
      </c>
      <c r="AF53" s="5">
        <f t="shared" si="14"/>
        <v>0</v>
      </c>
      <c r="AG53" s="5">
        <f t="shared" si="15"/>
        <v>0</v>
      </c>
      <c r="AI53" s="5">
        <f t="shared" si="18"/>
        <v>0</v>
      </c>
      <c r="AJ53" s="71" t="str">
        <f t="shared" si="19"/>
        <v/>
      </c>
      <c r="AK53" s="65">
        <v>0</v>
      </c>
      <c r="AL53" s="66"/>
    </row>
    <row r="54" spans="2:38" x14ac:dyDescent="0.35">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6"/>
        <v>0</v>
      </c>
      <c r="T54" s="32">
        <f>IF(AND($C$5&lt;=B54,B54&lt;= $C$17), FV($C$23/12,12*C54,$C$32,$C$20,0)*-1,0)</f>
        <v>0</v>
      </c>
      <c r="V54" s="5">
        <f t="shared" si="9"/>
        <v>0</v>
      </c>
      <c r="W54" s="5">
        <f t="shared" si="10"/>
        <v>0</v>
      </c>
      <c r="X54" s="5" t="e">
        <f t="shared" si="11"/>
        <v>#VALUE!</v>
      </c>
      <c r="Z54" s="5">
        <f t="shared" si="12"/>
        <v>0</v>
      </c>
      <c r="AA54" s="70" t="str">
        <f t="shared" si="17"/>
        <v/>
      </c>
      <c r="AB54" s="45">
        <v>0</v>
      </c>
      <c r="AC54" s="32">
        <f>IF(AND($C$5&lt;=B54, B54&lt;=$C$17), FV($C$22/12,12*D54,$C$21,$C$20,0)*-1,0)</f>
        <v>0</v>
      </c>
      <c r="AE54" s="5">
        <f t="shared" si="13"/>
        <v>0</v>
      </c>
      <c r="AF54" s="5">
        <f t="shared" si="14"/>
        <v>0</v>
      </c>
      <c r="AG54" s="5">
        <f t="shared" si="15"/>
        <v>0</v>
      </c>
      <c r="AI54" s="5">
        <f t="shared" si="18"/>
        <v>0</v>
      </c>
      <c r="AJ54" s="71" t="str">
        <f t="shared" si="19"/>
        <v/>
      </c>
      <c r="AK54" s="65">
        <v>0</v>
      </c>
      <c r="AL54" s="66"/>
    </row>
    <row r="55" spans="2:38" x14ac:dyDescent="0.3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6"/>
        <v>0</v>
      </c>
      <c r="T55" s="32">
        <f>IF(AND($C$5&lt;=B55,B55&lt;= $C$17), FV($C$23/12,12*C55,$C$32,$C$20,0)*-1,0)</f>
        <v>0</v>
      </c>
      <c r="V55" s="5">
        <f t="shared" si="9"/>
        <v>0</v>
      </c>
      <c r="W55" s="5">
        <f t="shared" si="10"/>
        <v>0</v>
      </c>
      <c r="X55" s="5" t="e">
        <f t="shared" si="11"/>
        <v>#VALUE!</v>
      </c>
      <c r="Z55" s="5">
        <f t="shared" si="12"/>
        <v>0</v>
      </c>
      <c r="AA55" s="70" t="str">
        <f t="shared" si="17"/>
        <v/>
      </c>
      <c r="AB55" s="45">
        <v>0</v>
      </c>
      <c r="AC55" s="32">
        <f>IF(AND($C$5&lt;=B55, B55&lt;=$C$17), FV($C$22/12,12*D55,$C$21,$C$20,0)*-1,0)</f>
        <v>0</v>
      </c>
      <c r="AE55" s="5">
        <f t="shared" si="13"/>
        <v>0</v>
      </c>
      <c r="AF55" s="5">
        <f t="shared" si="14"/>
        <v>0</v>
      </c>
      <c r="AG55" s="5">
        <f t="shared" si="15"/>
        <v>0</v>
      </c>
      <c r="AI55" s="5">
        <f t="shared" si="18"/>
        <v>0</v>
      </c>
      <c r="AJ55" s="71" t="str">
        <f t="shared" si="19"/>
        <v/>
      </c>
      <c r="AK55" s="65">
        <v>0</v>
      </c>
      <c r="AL55" s="66"/>
    </row>
    <row r="56" spans="2:38" x14ac:dyDescent="0.35">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6"/>
        <v>0</v>
      </c>
      <c r="T56" s="32">
        <f>IF(AND($C$5&lt;=B56,B56&lt;= $C$17), FV($C$23/12,12*C56,$C$32,$C$20,0)*-1,0)</f>
        <v>0</v>
      </c>
      <c r="V56" s="5">
        <f t="shared" si="9"/>
        <v>0</v>
      </c>
      <c r="W56" s="5">
        <f t="shared" si="10"/>
        <v>0</v>
      </c>
      <c r="X56" s="5" t="e">
        <f t="shared" si="11"/>
        <v>#VALUE!</v>
      </c>
      <c r="Z56" s="5">
        <f t="shared" si="12"/>
        <v>0</v>
      </c>
      <c r="AA56" s="70" t="str">
        <f t="shared" si="17"/>
        <v/>
      </c>
      <c r="AB56" s="45">
        <v>0</v>
      </c>
      <c r="AC56" s="32">
        <f>IF(AND($C$5&lt;=B56, B56&lt;=$C$17), FV($C$22/12,12*D56,$C$21,$C$20,0)*-1,0)</f>
        <v>0</v>
      </c>
      <c r="AE56" s="5">
        <f t="shared" si="13"/>
        <v>0</v>
      </c>
      <c r="AF56" s="5">
        <f t="shared" si="14"/>
        <v>0</v>
      </c>
      <c r="AG56" s="5">
        <f t="shared" si="15"/>
        <v>0</v>
      </c>
      <c r="AI56" s="5">
        <f t="shared" si="18"/>
        <v>0</v>
      </c>
      <c r="AJ56" s="71" t="str">
        <f t="shared" si="19"/>
        <v/>
      </c>
      <c r="AK56" s="65">
        <v>0</v>
      </c>
      <c r="AL56" s="66"/>
    </row>
    <row r="57" spans="2:38" x14ac:dyDescent="0.35">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6"/>
        <v>0</v>
      </c>
      <c r="T57" s="32">
        <f>IF(AND($C$5&lt;=B57,B57&lt;= $C$17), FV($C$23/12,12*C57,$C$32,$C$20,0)*-1,0)</f>
        <v>0</v>
      </c>
      <c r="V57" s="5">
        <f t="shared" si="9"/>
        <v>0</v>
      </c>
      <c r="W57" s="5">
        <f t="shared" si="10"/>
        <v>0</v>
      </c>
      <c r="X57" s="5" t="e">
        <f t="shared" si="11"/>
        <v>#VALUE!</v>
      </c>
      <c r="Z57" s="5">
        <f t="shared" si="12"/>
        <v>0</v>
      </c>
      <c r="AA57" s="70" t="str">
        <f t="shared" si="17"/>
        <v/>
      </c>
      <c r="AB57" s="45">
        <v>0</v>
      </c>
      <c r="AC57" s="32">
        <f>IF(AND($C$5&lt;=B57, B57&lt;=$C$17), FV($C$22/12,12*D57,$C$21,$C$20,0)*-1,0)</f>
        <v>0</v>
      </c>
      <c r="AE57" s="5">
        <f t="shared" si="13"/>
        <v>0</v>
      </c>
      <c r="AF57" s="5">
        <f t="shared" si="14"/>
        <v>0</v>
      </c>
      <c r="AG57" s="5">
        <f t="shared" si="15"/>
        <v>0</v>
      </c>
      <c r="AI57" s="5">
        <f t="shared" si="18"/>
        <v>0</v>
      </c>
      <c r="AJ57" s="71" t="str">
        <f t="shared" si="19"/>
        <v/>
      </c>
      <c r="AK57" s="65">
        <v>0</v>
      </c>
      <c r="AL57" s="66"/>
    </row>
    <row r="58" spans="2:38" x14ac:dyDescent="0.35">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6"/>
        <v>0</v>
      </c>
      <c r="T58" s="32">
        <f>IF(AND($C$5&lt;=B58,B58&lt;= $C$17), FV($C$23/12,12*C58,$C$32,$C$20,0)*-1,0)</f>
        <v>0</v>
      </c>
      <c r="V58" s="5">
        <f t="shared" si="9"/>
        <v>0</v>
      </c>
      <c r="W58" s="5">
        <f t="shared" si="10"/>
        <v>0</v>
      </c>
      <c r="X58" s="5" t="e">
        <f t="shared" si="11"/>
        <v>#VALUE!</v>
      </c>
      <c r="Z58" s="5">
        <f t="shared" si="12"/>
        <v>0</v>
      </c>
      <c r="AA58" s="70" t="str">
        <f t="shared" si="17"/>
        <v/>
      </c>
      <c r="AB58" s="45">
        <v>0</v>
      </c>
      <c r="AC58" s="32">
        <f>IF(AND($C$5&lt;=B58, B58&lt;=$C$17), FV($C$22/12,12*D58,$C$21,$C$20,0)*-1,0)</f>
        <v>0</v>
      </c>
      <c r="AE58" s="5">
        <f t="shared" si="13"/>
        <v>0</v>
      </c>
      <c r="AF58" s="5">
        <f t="shared" si="14"/>
        <v>0</v>
      </c>
      <c r="AG58" s="5">
        <f t="shared" si="15"/>
        <v>0</v>
      </c>
      <c r="AI58" s="5">
        <f t="shared" si="18"/>
        <v>0</v>
      </c>
      <c r="AJ58" s="71" t="str">
        <f t="shared" si="19"/>
        <v/>
      </c>
      <c r="AK58" s="65">
        <v>0</v>
      </c>
      <c r="AL58" s="66"/>
    </row>
    <row r="59" spans="2:38" x14ac:dyDescent="0.35">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6"/>
        <v>0</v>
      </c>
      <c r="T59" s="32">
        <f>IF(AND($C$5&lt;=B59,B59&lt;= $C$17), FV($C$23/12,12*C59,$C$32,$C$20,0)*-1,0)</f>
        <v>0</v>
      </c>
      <c r="V59" s="5">
        <f t="shared" si="9"/>
        <v>0</v>
      </c>
      <c r="W59" s="5">
        <f t="shared" si="10"/>
        <v>0</v>
      </c>
      <c r="X59" s="5" t="e">
        <f t="shared" si="11"/>
        <v>#VALUE!</v>
      </c>
      <c r="Z59" s="5">
        <f t="shared" si="12"/>
        <v>0</v>
      </c>
      <c r="AA59" s="70" t="str">
        <f t="shared" si="17"/>
        <v/>
      </c>
      <c r="AB59" s="45">
        <v>0</v>
      </c>
      <c r="AC59" s="32">
        <f>IF(AND($C$5&lt;=B59, B59&lt;=$C$17), FV($C$22/12,12*D59,$C$21,$C$20,0)*-1,0)</f>
        <v>0</v>
      </c>
      <c r="AE59" s="5">
        <f t="shared" si="13"/>
        <v>0</v>
      </c>
      <c r="AF59" s="5">
        <f t="shared" si="14"/>
        <v>0</v>
      </c>
      <c r="AG59" s="5">
        <f t="shared" si="15"/>
        <v>0</v>
      </c>
      <c r="AI59" s="5">
        <f t="shared" si="18"/>
        <v>0</v>
      </c>
      <c r="AJ59" s="71" t="str">
        <f t="shared" si="19"/>
        <v/>
      </c>
      <c r="AK59" s="65">
        <v>0</v>
      </c>
      <c r="AL59" s="66"/>
    </row>
    <row r="60" spans="2:38" x14ac:dyDescent="0.35">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6"/>
        <v>0</v>
      </c>
      <c r="T60" s="32">
        <f>IF(AND($C$5&lt;=B60,B60&lt;= $C$17), FV($C$23/12,12*C60,$C$32,$C$20,0)*-1,0)</f>
        <v>0</v>
      </c>
      <c r="V60" s="5">
        <f t="shared" si="9"/>
        <v>0</v>
      </c>
      <c r="W60" s="5">
        <f t="shared" si="10"/>
        <v>0</v>
      </c>
      <c r="X60" s="5" t="e">
        <f t="shared" si="11"/>
        <v>#VALUE!</v>
      </c>
      <c r="Z60" s="5">
        <f t="shared" si="12"/>
        <v>0</v>
      </c>
      <c r="AA60" s="70" t="str">
        <f t="shared" si="17"/>
        <v/>
      </c>
      <c r="AB60" s="45">
        <v>0</v>
      </c>
      <c r="AC60" s="32">
        <f>IF(AND($C$5&lt;=B60, B60&lt;=$C$17), FV($C$22/12,12*D60,$C$21,$C$20,0)*-1,0)</f>
        <v>0</v>
      </c>
      <c r="AE60" s="5">
        <f t="shared" si="13"/>
        <v>0</v>
      </c>
      <c r="AF60" s="5">
        <f t="shared" si="14"/>
        <v>0</v>
      </c>
      <c r="AG60" s="5">
        <f t="shared" si="15"/>
        <v>0</v>
      </c>
      <c r="AI60" s="5">
        <f t="shared" si="18"/>
        <v>0</v>
      </c>
      <c r="AJ60" s="71" t="str">
        <f t="shared" si="19"/>
        <v/>
      </c>
      <c r="AK60" s="65">
        <v>0</v>
      </c>
      <c r="AL60" s="66"/>
    </row>
    <row r="61" spans="2:38" x14ac:dyDescent="0.35">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6"/>
        <v>0</v>
      </c>
      <c r="T61" s="32">
        <f>IF(AND($C$5&lt;=B61,B61&lt;= $C$17), FV($C$23/12,12*C61,$C$32,$C$20,0)*-1,0)</f>
        <v>0</v>
      </c>
      <c r="V61" s="5">
        <f t="shared" si="9"/>
        <v>0</v>
      </c>
      <c r="W61" s="5">
        <f t="shared" si="10"/>
        <v>0</v>
      </c>
      <c r="X61" s="5" t="e">
        <f t="shared" si="11"/>
        <v>#VALUE!</v>
      </c>
      <c r="Z61" s="5">
        <f t="shared" si="12"/>
        <v>0</v>
      </c>
      <c r="AA61" s="70" t="str">
        <f t="shared" si="17"/>
        <v/>
      </c>
      <c r="AB61" s="45">
        <v>0</v>
      </c>
      <c r="AC61" s="32">
        <f>IF(AND($C$5&lt;=B61, B61&lt;=$C$17), FV($C$22/12,12*D61,$C$21,$C$20,0)*-1,0)</f>
        <v>0</v>
      </c>
      <c r="AE61" s="5">
        <f t="shared" si="13"/>
        <v>0</v>
      </c>
      <c r="AF61" s="5">
        <f t="shared" si="14"/>
        <v>0</v>
      </c>
      <c r="AG61" s="5">
        <f t="shared" si="15"/>
        <v>0</v>
      </c>
      <c r="AI61" s="5">
        <f t="shared" si="18"/>
        <v>0</v>
      </c>
      <c r="AJ61" s="71" t="str">
        <f t="shared" si="19"/>
        <v/>
      </c>
      <c r="AK61" s="65">
        <v>0</v>
      </c>
      <c r="AL61" s="66"/>
    </row>
    <row r="62" spans="2:38" x14ac:dyDescent="0.35">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6"/>
        <v>0</v>
      </c>
      <c r="T62" s="32">
        <f>IF(AND($C$5&lt;=B62,B62&lt;= $C$17), FV($C$23/12,12*C62,$C$32,$C$20,0)*-1,0)</f>
        <v>0</v>
      </c>
      <c r="V62" s="5">
        <f t="shared" si="9"/>
        <v>0</v>
      </c>
      <c r="W62" s="5">
        <f t="shared" si="10"/>
        <v>0</v>
      </c>
      <c r="X62" s="5" t="e">
        <f t="shared" si="11"/>
        <v>#VALUE!</v>
      </c>
      <c r="Z62" s="5">
        <f t="shared" si="12"/>
        <v>0</v>
      </c>
      <c r="AA62" s="70" t="str">
        <f t="shared" si="17"/>
        <v/>
      </c>
      <c r="AB62" s="45">
        <v>0</v>
      </c>
      <c r="AC62" s="32">
        <f>IF(AND($C$5&lt;=B62, B62&lt;=$C$17), FV($C$22/12,12*D62,$C$21,$C$20,0)*-1,0)</f>
        <v>0</v>
      </c>
      <c r="AE62" s="5">
        <f t="shared" si="13"/>
        <v>0</v>
      </c>
      <c r="AF62" s="5">
        <f t="shared" si="14"/>
        <v>0</v>
      </c>
      <c r="AG62" s="5">
        <f t="shared" si="15"/>
        <v>0</v>
      </c>
      <c r="AI62" s="5">
        <f t="shared" si="18"/>
        <v>0</v>
      </c>
      <c r="AJ62" s="71" t="str">
        <f t="shared" si="19"/>
        <v/>
      </c>
      <c r="AK62" s="65">
        <v>0</v>
      </c>
      <c r="AL62" s="66"/>
    </row>
    <row r="63" spans="2:38" x14ac:dyDescent="0.35">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6"/>
        <v>0</v>
      </c>
      <c r="T63" s="32">
        <f>IF(AND($C$5&lt;=B63,B63&lt;= $C$17), FV($C$23/12,12*C63,$C$32,$C$20,0)*-1,0)</f>
        <v>0</v>
      </c>
      <c r="V63" s="5">
        <f t="shared" si="9"/>
        <v>0</v>
      </c>
      <c r="W63" s="5">
        <f t="shared" si="10"/>
        <v>0</v>
      </c>
      <c r="X63" s="5" t="e">
        <f t="shared" si="11"/>
        <v>#VALUE!</v>
      </c>
      <c r="Z63" s="5">
        <f t="shared" si="12"/>
        <v>0</v>
      </c>
      <c r="AA63" s="70" t="str">
        <f t="shared" si="17"/>
        <v/>
      </c>
      <c r="AB63" s="45">
        <v>0</v>
      </c>
      <c r="AC63" s="32">
        <f>IF(AND($C$5&lt;=B63, B63&lt;=$C$17), FV($C$22/12,12*D63,$C$21,$C$20,0)*-1,0)</f>
        <v>0</v>
      </c>
      <c r="AE63" s="5">
        <f t="shared" si="13"/>
        <v>0</v>
      </c>
      <c r="AF63" s="5">
        <f t="shared" si="14"/>
        <v>0</v>
      </c>
      <c r="AG63" s="5">
        <f t="shared" si="15"/>
        <v>0</v>
      </c>
      <c r="AI63" s="5">
        <f t="shared" si="18"/>
        <v>0</v>
      </c>
      <c r="AJ63" s="71" t="str">
        <f t="shared" si="19"/>
        <v/>
      </c>
      <c r="AK63" s="65">
        <v>0</v>
      </c>
      <c r="AL63" s="66"/>
    </row>
    <row r="64" spans="2:38" x14ac:dyDescent="0.35">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6"/>
        <v>0</v>
      </c>
      <c r="T64" s="32">
        <f>IF(AND($C$5&lt;=B64,B64&lt;= $C$17), FV($C$23/12,12*C64,$C$32,$C$20,0)*-1,0)</f>
        <v>0</v>
      </c>
      <c r="V64" s="5">
        <f t="shared" si="9"/>
        <v>0</v>
      </c>
      <c r="W64" s="5">
        <f t="shared" si="10"/>
        <v>0</v>
      </c>
      <c r="X64" s="5" t="e">
        <f t="shared" si="11"/>
        <v>#VALUE!</v>
      </c>
      <c r="Z64" s="5">
        <f t="shared" si="12"/>
        <v>0</v>
      </c>
      <c r="AA64" s="70" t="str">
        <f t="shared" si="17"/>
        <v/>
      </c>
      <c r="AB64" s="45">
        <v>0</v>
      </c>
      <c r="AC64" s="32">
        <f>IF(AND($C$5&lt;=B64, B64&lt;=$C$17), FV($C$22/12,12*D64,$C$21,$C$20,0)*-1,0)</f>
        <v>0</v>
      </c>
      <c r="AE64" s="5">
        <f t="shared" si="13"/>
        <v>0</v>
      </c>
      <c r="AF64" s="5">
        <f t="shared" si="14"/>
        <v>0</v>
      </c>
      <c r="AG64" s="5">
        <f t="shared" si="15"/>
        <v>0</v>
      </c>
      <c r="AI64" s="5">
        <f t="shared" si="18"/>
        <v>0</v>
      </c>
      <c r="AJ64" s="71" t="str">
        <f t="shared" si="19"/>
        <v/>
      </c>
      <c r="AK64" s="65">
        <v>0</v>
      </c>
      <c r="AL64" s="66"/>
    </row>
    <row r="65" spans="2:38" x14ac:dyDescent="0.3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6"/>
        <v>0</v>
      </c>
      <c r="T65" s="32">
        <f>IF(AND($C$5&lt;=B65,B65&lt;= $C$17), FV($C$23/12,12*C65,$C$32,$C$20,0)*-1,0)</f>
        <v>0</v>
      </c>
      <c r="V65" s="5">
        <f t="shared" si="9"/>
        <v>0</v>
      </c>
      <c r="W65" s="5">
        <f t="shared" si="10"/>
        <v>0</v>
      </c>
      <c r="X65" s="5" t="e">
        <f t="shared" si="11"/>
        <v>#VALUE!</v>
      </c>
      <c r="Z65" s="5">
        <f t="shared" si="12"/>
        <v>0</v>
      </c>
      <c r="AA65" s="70" t="str">
        <f t="shared" si="17"/>
        <v/>
      </c>
      <c r="AB65" s="45">
        <v>0</v>
      </c>
      <c r="AC65" s="32">
        <f>IF(AND($C$5&lt;=B65, B65&lt;=$C$17), FV($C$22/12,12*D65,$C$21,$C$20,0)*-1,0)</f>
        <v>0</v>
      </c>
      <c r="AE65" s="5">
        <f t="shared" si="13"/>
        <v>0</v>
      </c>
      <c r="AF65" s="5">
        <f t="shared" si="14"/>
        <v>0</v>
      </c>
      <c r="AG65" s="5">
        <f t="shared" si="15"/>
        <v>0</v>
      </c>
      <c r="AI65" s="5">
        <f t="shared" si="18"/>
        <v>0</v>
      </c>
      <c r="AJ65" s="71" t="str">
        <f t="shared" si="19"/>
        <v/>
      </c>
      <c r="AK65" s="65">
        <v>0</v>
      </c>
      <c r="AL65" s="66"/>
    </row>
    <row r="66" spans="2:38" x14ac:dyDescent="0.35">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6"/>
        <v>0</v>
      </c>
      <c r="T66" s="32">
        <f>IF(AND($C$5&lt;=B66,B66&lt;= $C$17), FV($C$23/12,12*C66,$C$32,$C$20,0)*-1,0)</f>
        <v>0</v>
      </c>
      <c r="V66" s="5">
        <f t="shared" si="9"/>
        <v>0</v>
      </c>
      <c r="W66" s="5">
        <f t="shared" si="10"/>
        <v>0</v>
      </c>
      <c r="X66" s="5" t="e">
        <f t="shared" si="11"/>
        <v>#VALUE!</v>
      </c>
      <c r="Z66" s="5">
        <f t="shared" si="12"/>
        <v>0</v>
      </c>
      <c r="AA66" s="70" t="str">
        <f t="shared" si="17"/>
        <v/>
      </c>
      <c r="AB66" s="45">
        <v>0</v>
      </c>
      <c r="AC66" s="32">
        <f>IF(AND($C$5&lt;=B66, B66&lt;=$C$17), FV($C$22/12,12*D66,$C$21,$C$20,0)*-1,0)</f>
        <v>0</v>
      </c>
      <c r="AE66" s="5">
        <f t="shared" si="13"/>
        <v>0</v>
      </c>
      <c r="AF66" s="5">
        <f t="shared" si="14"/>
        <v>0</v>
      </c>
      <c r="AG66" s="5">
        <f t="shared" si="15"/>
        <v>0</v>
      </c>
      <c r="AI66" s="5">
        <f t="shared" si="18"/>
        <v>0</v>
      </c>
      <c r="AJ66" s="71" t="str">
        <f t="shared" si="19"/>
        <v/>
      </c>
      <c r="AK66" s="65">
        <v>0</v>
      </c>
      <c r="AL66" s="66"/>
    </row>
    <row r="67" spans="2:38" x14ac:dyDescent="0.35">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6"/>
        <v>0</v>
      </c>
      <c r="T67" s="32">
        <f>IF(AND($C$5&lt;=B67,B67&lt;= $C$17), FV($C$23/12,12*C67,$C$32,$C$20,0)*-1,0)</f>
        <v>0</v>
      </c>
      <c r="V67" s="5">
        <f t="shared" si="9"/>
        <v>0</v>
      </c>
      <c r="W67" s="5">
        <f t="shared" si="10"/>
        <v>0</v>
      </c>
      <c r="X67" s="5" t="e">
        <f t="shared" si="11"/>
        <v>#VALUE!</v>
      </c>
      <c r="Z67" s="5">
        <f t="shared" si="12"/>
        <v>0</v>
      </c>
      <c r="AA67" s="70" t="str">
        <f t="shared" si="17"/>
        <v/>
      </c>
      <c r="AB67" s="45">
        <v>0</v>
      </c>
      <c r="AC67" s="32">
        <f>IF(AND($C$5&lt;=B67, B67&lt;=$C$17), FV($C$22/12,12*D67,$C$21,$C$20,0)*-1,0)</f>
        <v>0</v>
      </c>
      <c r="AE67" s="5">
        <f t="shared" si="13"/>
        <v>0</v>
      </c>
      <c r="AF67" s="5">
        <f t="shared" si="14"/>
        <v>0</v>
      </c>
      <c r="AG67" s="5">
        <f t="shared" si="15"/>
        <v>0</v>
      </c>
      <c r="AI67" s="5">
        <f t="shared" si="18"/>
        <v>0</v>
      </c>
      <c r="AJ67" s="71" t="str">
        <f t="shared" si="19"/>
        <v/>
      </c>
      <c r="AK67" s="65">
        <v>0</v>
      </c>
      <c r="AL67" s="66"/>
    </row>
    <row r="68" spans="2:38" x14ac:dyDescent="0.35">
      <c r="B68" s="16">
        <v>32</v>
      </c>
      <c r="C68">
        <f t="shared" ref="C68:C99" si="20">IF($C$5&lt;=B68,$B68-$C$5,"")</f>
        <v>32</v>
      </c>
      <c r="D68" s="17" t="str">
        <f>IF(AND($C$5&lt;=B68, B68&lt;=$C$17), B68-$C$5, "")</f>
        <v/>
      </c>
      <c r="E68" s="17" t="str">
        <f t="shared" ref="E68:E99" si="21">IF(AND($C$17&lt;=B68, B68&lt;=$C$18), B68-$C$17, "")</f>
        <v/>
      </c>
      <c r="F68" s="26">
        <f t="shared" ref="F68:F99" si="22">IF(B68&gt;=$C$5, $C$8-C68, "")</f>
        <v>-31</v>
      </c>
      <c r="G68" s="18">
        <f t="shared" ref="G68:G99" si="23">IF(B68&gt;=$C$17, B68-$C$17, "")</f>
        <v>32</v>
      </c>
      <c r="H68" s="11">
        <f t="shared" ref="H68:H99" si="24">IF(B68&gt;=$C$5,$C$7/$C$8*F68,"")</f>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6"/>
        <v>0</v>
      </c>
      <c r="T68" s="32">
        <f>IF(AND($C$5&lt;=B68,B68&lt;= $C$17), FV($C$23/12,12*C68,$C$32,$C$20,0)*-1,0)</f>
        <v>0</v>
      </c>
      <c r="V68" s="5">
        <f t="shared" si="9"/>
        <v>0</v>
      </c>
      <c r="W68" s="5">
        <f t="shared" si="10"/>
        <v>0</v>
      </c>
      <c r="X68" s="5" t="e">
        <f t="shared" ref="X68:X101" si="25">IF($B68&gt;$C$17,$C$28*((1+$C$25)^$E68),0)</f>
        <v>#VALUE!</v>
      </c>
      <c r="Z68" s="5">
        <f t="shared" ref="Z68:Z99" si="26">T68+Y68</f>
        <v>0</v>
      </c>
      <c r="AA68" s="70" t="str">
        <f t="shared" si="17"/>
        <v/>
      </c>
      <c r="AB68" s="45">
        <v>0</v>
      </c>
      <c r="AC68" s="32">
        <f>IF(AND($C$5&lt;=B68, B68&lt;=$C$17), FV($C$22/12,12*D68,$C$21,$C$20,0)*-1,0)</f>
        <v>0</v>
      </c>
      <c r="AE68" s="5">
        <f t="shared" ref="AE68:AE99" si="27">AH67*$C$22</f>
        <v>0</v>
      </c>
      <c r="AF68" s="5">
        <f t="shared" si="14"/>
        <v>0</v>
      </c>
      <c r="AG68" s="5">
        <f t="shared" ref="AG68:AG99" si="28">IF($B68&gt;$C$17,$C$28*((1+$C$25)^$G68),0)</f>
        <v>0</v>
      </c>
      <c r="AI68" s="5">
        <f t="shared" si="18"/>
        <v>0</v>
      </c>
      <c r="AJ68" s="71" t="str">
        <f t="shared" si="19"/>
        <v/>
      </c>
      <c r="AK68" s="65">
        <v>0</v>
      </c>
      <c r="AL68" s="66"/>
    </row>
    <row r="69" spans="2:38" x14ac:dyDescent="0.35">
      <c r="B69" s="16">
        <v>33</v>
      </c>
      <c r="C69">
        <f t="shared" si="20"/>
        <v>33</v>
      </c>
      <c r="D69" s="17" t="str">
        <f>IF(AND($C$5&lt;=B69, B69&lt;=$C$17), B69-$C$5, "")</f>
        <v/>
      </c>
      <c r="E69" s="17" t="str">
        <f t="shared" si="21"/>
        <v/>
      </c>
      <c r="F69" s="26">
        <f t="shared" si="22"/>
        <v>-32</v>
      </c>
      <c r="G69" s="18">
        <f t="shared" si="23"/>
        <v>33</v>
      </c>
      <c r="H69" s="11">
        <f t="shared" si="24"/>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6"/>
        <v>0</v>
      </c>
      <c r="T69" s="32">
        <f>IF(AND($C$5&lt;=B69,B69&lt;= $C$17), FV($C$23/12,12*C69,$C$32,$C$20,0)*-1,0)</f>
        <v>0</v>
      </c>
      <c r="V69" s="5">
        <f t="shared" si="9"/>
        <v>0</v>
      </c>
      <c r="W69" s="5">
        <f t="shared" si="10"/>
        <v>0</v>
      </c>
      <c r="X69" s="5" t="e">
        <f t="shared" si="25"/>
        <v>#VALUE!</v>
      </c>
      <c r="Z69" s="5">
        <f t="shared" si="26"/>
        <v>0</v>
      </c>
      <c r="AA69" s="70" t="str">
        <f t="shared" si="17"/>
        <v/>
      </c>
      <c r="AB69" s="45">
        <v>0</v>
      </c>
      <c r="AC69" s="32">
        <f>IF(AND($C$5&lt;=B69, B69&lt;=$C$17), FV($C$22/12,12*D69,$C$21,$C$20,0)*-1,0)</f>
        <v>0</v>
      </c>
      <c r="AE69" s="5">
        <f t="shared" si="27"/>
        <v>0</v>
      </c>
      <c r="AF69" s="5">
        <f t="shared" si="14"/>
        <v>0</v>
      </c>
      <c r="AG69" s="5">
        <f t="shared" si="28"/>
        <v>0</v>
      </c>
      <c r="AI69" s="5">
        <f t="shared" si="18"/>
        <v>0</v>
      </c>
      <c r="AJ69" s="71" t="str">
        <f t="shared" si="19"/>
        <v/>
      </c>
      <c r="AK69" s="65">
        <v>0</v>
      </c>
      <c r="AL69" s="66"/>
    </row>
    <row r="70" spans="2:38" x14ac:dyDescent="0.35">
      <c r="B70" s="16">
        <v>34</v>
      </c>
      <c r="C70">
        <f t="shared" si="20"/>
        <v>34</v>
      </c>
      <c r="D70" s="17" t="str">
        <f>IF(AND($C$5&lt;=B70, B70&lt;=$C$17), B70-$C$5, "")</f>
        <v/>
      </c>
      <c r="E70" s="17" t="str">
        <f t="shared" si="21"/>
        <v/>
      </c>
      <c r="F70" s="26">
        <f t="shared" si="22"/>
        <v>-33</v>
      </c>
      <c r="G70" s="18">
        <f t="shared" si="23"/>
        <v>34</v>
      </c>
      <c r="H70" s="11">
        <f t="shared" si="24"/>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6"/>
        <v>0</v>
      </c>
      <c r="T70" s="32">
        <f>IF(AND($C$5&lt;=B70,B70&lt;= $C$17), FV($C$23/12,12*C70,$C$32,$C$20,0)*-1,0)</f>
        <v>0</v>
      </c>
      <c r="V70" s="5">
        <f t="shared" si="9"/>
        <v>0</v>
      </c>
      <c r="W70" s="5">
        <f t="shared" si="10"/>
        <v>0</v>
      </c>
      <c r="X70" s="5" t="e">
        <f t="shared" si="25"/>
        <v>#VALUE!</v>
      </c>
      <c r="Z70" s="5">
        <f t="shared" si="26"/>
        <v>0</v>
      </c>
      <c r="AA70" s="70" t="str">
        <f t="shared" si="17"/>
        <v/>
      </c>
      <c r="AB70" s="45">
        <v>0</v>
      </c>
      <c r="AC70" s="32">
        <f>IF(AND($C$5&lt;=B70, B70&lt;=$C$17), FV($C$22/12,12*D70,$C$21,$C$20,0)*-1,0)</f>
        <v>0</v>
      </c>
      <c r="AE70" s="5">
        <f t="shared" si="27"/>
        <v>0</v>
      </c>
      <c r="AF70" s="5">
        <f t="shared" si="14"/>
        <v>0</v>
      </c>
      <c r="AG70" s="5">
        <f t="shared" si="28"/>
        <v>0</v>
      </c>
      <c r="AI70" s="5">
        <f t="shared" si="18"/>
        <v>0</v>
      </c>
      <c r="AJ70" s="71" t="str">
        <f t="shared" si="19"/>
        <v/>
      </c>
      <c r="AK70" s="65">
        <v>0</v>
      </c>
      <c r="AL70" s="66"/>
    </row>
    <row r="71" spans="2:38" x14ac:dyDescent="0.35">
      <c r="B71" s="16">
        <v>35</v>
      </c>
      <c r="C71">
        <f t="shared" si="20"/>
        <v>35</v>
      </c>
      <c r="D71" s="17" t="str">
        <f>IF(AND($C$5&lt;=B71, B71&lt;=$C$17), B71-$C$5, "")</f>
        <v/>
      </c>
      <c r="E71" s="17" t="str">
        <f t="shared" si="21"/>
        <v/>
      </c>
      <c r="F71" s="26">
        <f t="shared" si="22"/>
        <v>-34</v>
      </c>
      <c r="G71" s="18">
        <f t="shared" si="23"/>
        <v>35</v>
      </c>
      <c r="H71" s="11">
        <f t="shared" si="24"/>
        <v>0</v>
      </c>
      <c r="I71" s="10">
        <f t="shared" si="5"/>
        <v>0</v>
      </c>
      <c r="J71" s="11">
        <f>IF(B71&gt;=$C$5,($C$17-$C$5)-C71, "")</f>
        <v>-35</v>
      </c>
      <c r="K71" s="11">
        <f>IF(B71&gt;=$C$5,J71*$C$9*$C$11,"")</f>
        <v>0</v>
      </c>
      <c r="L71" s="11">
        <f t="shared" ref="L71:L134" si="29">IF(K71&gt;0,K71,0)</f>
        <v>0</v>
      </c>
      <c r="M71" s="11">
        <f>IF(B71&gt;=$C$5, (18-$C$16)-C71, "")</f>
        <v>-17</v>
      </c>
      <c r="N71" s="11">
        <f>IF(B71&gt;=$C$5,4*$C$15*$C$14,"")</f>
        <v>0</v>
      </c>
      <c r="O71" s="11">
        <f t="shared" si="7"/>
        <v>0</v>
      </c>
      <c r="P71" s="5">
        <f>IF(B71&gt;=$C$5,$C$13-C71,"")</f>
        <v>-34</v>
      </c>
      <c r="Q71" s="5">
        <f>IF(B71&gt;=$C$5,$C$12/$C$13*P71,"")</f>
        <v>0</v>
      </c>
      <c r="R71" s="5">
        <f t="shared" ref="R71:R134" si="30">IF(Q71&gt;=0,Q71,0)</f>
        <v>0</v>
      </c>
      <c r="S71" s="43">
        <f t="shared" si="16"/>
        <v>0</v>
      </c>
      <c r="T71" s="32">
        <f>IF(AND($C$5&lt;=B71,B71&lt;= $C$17), FV($C$23/12,12*C71,$C$32,$C$20,0)*-1,0)</f>
        <v>0</v>
      </c>
      <c r="V71" s="5">
        <f t="shared" si="9"/>
        <v>0</v>
      </c>
      <c r="W71" s="5">
        <f t="shared" si="10"/>
        <v>0</v>
      </c>
      <c r="X71" s="5" t="e">
        <f t="shared" si="25"/>
        <v>#VALUE!</v>
      </c>
      <c r="Z71" s="5">
        <f t="shared" si="26"/>
        <v>0</v>
      </c>
      <c r="AA71" s="70" t="str">
        <f t="shared" si="17"/>
        <v/>
      </c>
      <c r="AB71" s="45">
        <v>0</v>
      </c>
      <c r="AC71" s="32">
        <f>IF(AND($C$5&lt;=B71, B71&lt;=$C$17), FV($C$22/12,12*D71,$C$21,$C$20,0)*-1,0)</f>
        <v>0</v>
      </c>
      <c r="AE71" s="5">
        <f t="shared" si="27"/>
        <v>0</v>
      </c>
      <c r="AF71" s="5">
        <f t="shared" si="14"/>
        <v>0</v>
      </c>
      <c r="AG71" s="5">
        <f t="shared" si="28"/>
        <v>0</v>
      </c>
      <c r="AI71" s="5">
        <f t="shared" si="18"/>
        <v>0</v>
      </c>
      <c r="AJ71" s="71" t="str">
        <f t="shared" si="19"/>
        <v/>
      </c>
      <c r="AK71" s="65">
        <v>0</v>
      </c>
      <c r="AL71" s="66"/>
    </row>
    <row r="72" spans="2:38" x14ac:dyDescent="0.35">
      <c r="B72" s="16">
        <v>36</v>
      </c>
      <c r="C72">
        <f t="shared" si="20"/>
        <v>36</v>
      </c>
      <c r="D72" s="17" t="str">
        <f>IF(AND($C$5&lt;=B72, B72&lt;=$C$17), B72-$C$5, "")</f>
        <v/>
      </c>
      <c r="E72" s="17" t="str">
        <f t="shared" si="21"/>
        <v/>
      </c>
      <c r="F72" s="26">
        <f t="shared" si="22"/>
        <v>-35</v>
      </c>
      <c r="G72" s="18">
        <f t="shared" si="23"/>
        <v>36</v>
      </c>
      <c r="H72" s="11">
        <f t="shared" si="24"/>
        <v>0</v>
      </c>
      <c r="I72" s="10">
        <f t="shared" si="5"/>
        <v>0</v>
      </c>
      <c r="J72" s="11">
        <f>IF(B72&gt;=$C$5,($C$17-$C$5)-C72, "")</f>
        <v>-36</v>
      </c>
      <c r="K72" s="11">
        <f>IF(B72&gt;=$C$5,J72*$C$9*$C$11,"")</f>
        <v>0</v>
      </c>
      <c r="L72" s="11">
        <f t="shared" si="29"/>
        <v>0</v>
      </c>
      <c r="M72" s="11">
        <f>IF(B72&gt;=$C$5, (18-$C$16)-C72, "")</f>
        <v>-18</v>
      </c>
      <c r="N72" s="11">
        <f>IF(B72&gt;=$C$5,4*$C$15*$C$14,"")</f>
        <v>0</v>
      </c>
      <c r="O72" s="11">
        <f t="shared" si="7"/>
        <v>0</v>
      </c>
      <c r="P72" s="5">
        <f>IF(B72&gt;=$C$5,$C$13-C72,"")</f>
        <v>-35</v>
      </c>
      <c r="Q72" s="5">
        <f>IF(B72&gt;=$C$5,$C$12/$C$13*P72,"")</f>
        <v>0</v>
      </c>
      <c r="R72" s="5">
        <f t="shared" si="30"/>
        <v>0</v>
      </c>
      <c r="S72" s="43">
        <f t="shared" si="16"/>
        <v>0</v>
      </c>
      <c r="T72" s="32">
        <f>IF(AND($C$5&lt;=B72,B72&lt;= $C$17), FV($C$23/12,12*C72,$C$32,$C$20,0)*-1,0)</f>
        <v>0</v>
      </c>
      <c r="V72" s="5">
        <f t="shared" si="9"/>
        <v>0</v>
      </c>
      <c r="W72" s="5">
        <f t="shared" si="10"/>
        <v>0</v>
      </c>
      <c r="X72" s="5" t="e">
        <f t="shared" si="25"/>
        <v>#VALUE!</v>
      </c>
      <c r="Z72" s="5">
        <f t="shared" si="26"/>
        <v>0</v>
      </c>
      <c r="AA72" s="70" t="str">
        <f t="shared" si="17"/>
        <v/>
      </c>
      <c r="AB72" s="45">
        <v>0</v>
      </c>
      <c r="AC72" s="32">
        <f>IF(AND($C$5&lt;=B72, B72&lt;=$C$17), FV($C$22/12,12*D72,$C$21,$C$20,0)*-1,0)</f>
        <v>0</v>
      </c>
      <c r="AE72" s="5">
        <f t="shared" si="27"/>
        <v>0</v>
      </c>
      <c r="AF72" s="5">
        <f t="shared" si="14"/>
        <v>0</v>
      </c>
      <c r="AG72" s="5">
        <f t="shared" si="28"/>
        <v>0</v>
      </c>
      <c r="AI72" s="5">
        <f t="shared" si="18"/>
        <v>0</v>
      </c>
      <c r="AJ72" s="71" t="str">
        <f t="shared" si="19"/>
        <v/>
      </c>
      <c r="AK72" s="65">
        <v>0</v>
      </c>
      <c r="AL72" s="66"/>
    </row>
    <row r="73" spans="2:38" x14ac:dyDescent="0.35">
      <c r="B73" s="16">
        <v>37</v>
      </c>
      <c r="C73">
        <f t="shared" si="20"/>
        <v>37</v>
      </c>
      <c r="D73" s="17" t="str">
        <f>IF(AND($C$5&lt;=B73, B73&lt;=$C$17), B73-$C$5, "")</f>
        <v/>
      </c>
      <c r="E73" s="17" t="str">
        <f t="shared" si="21"/>
        <v/>
      </c>
      <c r="F73" s="26">
        <f t="shared" si="22"/>
        <v>-36</v>
      </c>
      <c r="G73" s="18">
        <f t="shared" si="23"/>
        <v>37</v>
      </c>
      <c r="H73" s="11">
        <f t="shared" si="24"/>
        <v>0</v>
      </c>
      <c r="I73" s="10">
        <f t="shared" si="5"/>
        <v>0</v>
      </c>
      <c r="J73" s="11">
        <f>IF(B73&gt;=$C$5,($C$17-$C$5)-C73, "")</f>
        <v>-37</v>
      </c>
      <c r="K73" s="11">
        <f>IF(B73&gt;=$C$5,J73*$C$9*$C$11,"")</f>
        <v>0</v>
      </c>
      <c r="L73" s="11">
        <f t="shared" si="29"/>
        <v>0</v>
      </c>
      <c r="M73" s="11">
        <f>IF(B73&gt;=$C$5, (18-$C$16)-C73, "")</f>
        <v>-19</v>
      </c>
      <c r="N73" s="11">
        <f>IF(B73&gt;=$C$5,4*$C$15*$C$14,"")</f>
        <v>0</v>
      </c>
      <c r="O73" s="11">
        <f t="shared" si="7"/>
        <v>0</v>
      </c>
      <c r="P73" s="5">
        <f>IF(B73&gt;=$C$5,$C$13-C73,"")</f>
        <v>-36</v>
      </c>
      <c r="Q73" s="5">
        <f>IF(B73&gt;=$C$5,$C$12/$C$13*P73,"")</f>
        <v>0</v>
      </c>
      <c r="R73" s="5">
        <f t="shared" si="30"/>
        <v>0</v>
      </c>
      <c r="S73" s="43">
        <f t="shared" si="16"/>
        <v>0</v>
      </c>
      <c r="T73" s="32">
        <f>IF(AND($C$5&lt;=B73,B73&lt;= $C$17), FV($C$23/12,12*C73,$C$32,$C$20,0)*-1,0)</f>
        <v>0</v>
      </c>
      <c r="V73" s="5">
        <f t="shared" si="9"/>
        <v>0</v>
      </c>
      <c r="W73" s="5">
        <f t="shared" si="10"/>
        <v>0</v>
      </c>
      <c r="X73" s="5" t="e">
        <f t="shared" si="25"/>
        <v>#VALUE!</v>
      </c>
      <c r="Z73" s="5">
        <f t="shared" si="26"/>
        <v>0</v>
      </c>
      <c r="AA73" s="70" t="str">
        <f t="shared" si="17"/>
        <v/>
      </c>
      <c r="AB73" s="45">
        <v>0</v>
      </c>
      <c r="AC73" s="32">
        <f>IF(AND($C$5&lt;=B73, B73&lt;=$C$17), FV($C$22/12,12*D73,$C$21,$C$20,0)*-1,0)</f>
        <v>0</v>
      </c>
      <c r="AE73" s="5">
        <f t="shared" si="27"/>
        <v>0</v>
      </c>
      <c r="AF73" s="5">
        <f t="shared" si="14"/>
        <v>0</v>
      </c>
      <c r="AG73" s="5">
        <f t="shared" si="28"/>
        <v>0</v>
      </c>
      <c r="AI73" s="5">
        <f t="shared" si="18"/>
        <v>0</v>
      </c>
      <c r="AJ73" s="71" t="str">
        <f t="shared" si="19"/>
        <v/>
      </c>
      <c r="AK73" s="65">
        <v>0</v>
      </c>
      <c r="AL73" s="66"/>
    </row>
    <row r="74" spans="2:38" x14ac:dyDescent="0.35">
      <c r="B74" s="16">
        <v>38</v>
      </c>
      <c r="C74">
        <f t="shared" si="20"/>
        <v>38</v>
      </c>
      <c r="D74" s="17" t="str">
        <f>IF(AND($C$5&lt;=B74, B74&lt;=$C$17), B74-$C$5, "")</f>
        <v/>
      </c>
      <c r="E74" s="17" t="str">
        <f t="shared" si="21"/>
        <v/>
      </c>
      <c r="F74" s="26">
        <f t="shared" si="22"/>
        <v>-37</v>
      </c>
      <c r="G74" s="18">
        <f t="shared" si="23"/>
        <v>38</v>
      </c>
      <c r="H74" s="11">
        <f t="shared" si="24"/>
        <v>0</v>
      </c>
      <c r="I74" s="10">
        <f>IF(H74&gt;0,H74,0)</f>
        <v>0</v>
      </c>
      <c r="J74" s="11">
        <f>IF(B74&gt;=$C$5,($C$17-$C$5)-C74, "")</f>
        <v>-38</v>
      </c>
      <c r="K74" s="11">
        <f>IF(B74&gt;=$C$5,J74*$C$9*$C$11,"")</f>
        <v>0</v>
      </c>
      <c r="L74" s="11">
        <f t="shared" si="29"/>
        <v>0</v>
      </c>
      <c r="M74" s="11">
        <f>IF(B74&gt;=$C$5, (18-$C$16)-C74, "")</f>
        <v>-20</v>
      </c>
      <c r="N74" s="11">
        <f>IF(B74&gt;=$C$5,4*$C$15*$C$14,"")</f>
        <v>0</v>
      </c>
      <c r="O74" s="11">
        <f t="shared" si="7"/>
        <v>0</v>
      </c>
      <c r="P74" s="5">
        <f>IF(B74&gt;=$C$5,$C$13-C74,"")</f>
        <v>-37</v>
      </c>
      <c r="Q74" s="5">
        <f>IF(B74&gt;=$C$5,$C$12/$C$13*P74,"")</f>
        <v>0</v>
      </c>
      <c r="R74" s="5">
        <f t="shared" si="30"/>
        <v>0</v>
      </c>
      <c r="S74" s="43">
        <f t="shared" si="16"/>
        <v>0</v>
      </c>
      <c r="T74" s="32">
        <f>IF(AND($C$5&lt;=B74,B74&lt;= $C$17), FV($C$23/12,12*C74,$C$32,$C$20,0)*-1,0)</f>
        <v>0</v>
      </c>
      <c r="V74" s="5">
        <f t="shared" si="9"/>
        <v>0</v>
      </c>
      <c r="W74" s="5">
        <f t="shared" si="10"/>
        <v>0</v>
      </c>
      <c r="X74" s="5" t="e">
        <f t="shared" si="25"/>
        <v>#VALUE!</v>
      </c>
      <c r="Z74" s="5">
        <f t="shared" si="26"/>
        <v>0</v>
      </c>
      <c r="AA74" s="70" t="str">
        <f t="shared" si="17"/>
        <v/>
      </c>
      <c r="AB74" s="45">
        <v>0</v>
      </c>
      <c r="AC74" s="32">
        <f>IF(AND($C$5&lt;=B74, B74&lt;=$C$17), FV($C$22/12,12*D74,$C$21,$C$20,0)*-1,0)</f>
        <v>0</v>
      </c>
      <c r="AE74" s="5">
        <f t="shared" si="27"/>
        <v>0</v>
      </c>
      <c r="AF74" s="5">
        <f t="shared" si="14"/>
        <v>0</v>
      </c>
      <c r="AG74" s="5">
        <f t="shared" si="28"/>
        <v>0</v>
      </c>
      <c r="AI74" s="5">
        <f t="shared" si="18"/>
        <v>0</v>
      </c>
      <c r="AJ74" s="71" t="str">
        <f t="shared" si="19"/>
        <v/>
      </c>
      <c r="AK74" s="65">
        <v>0</v>
      </c>
      <c r="AL74" s="66"/>
    </row>
    <row r="75" spans="2:38" x14ac:dyDescent="0.35">
      <c r="B75" s="16">
        <v>39</v>
      </c>
      <c r="C75">
        <f t="shared" si="20"/>
        <v>39</v>
      </c>
      <c r="D75" s="17" t="str">
        <f>IF(AND($C$5&lt;=B75, B75&lt;=$C$17), B75-$C$5, "")</f>
        <v/>
      </c>
      <c r="E75" s="17" t="str">
        <f t="shared" si="21"/>
        <v/>
      </c>
      <c r="F75" s="26">
        <f t="shared" si="22"/>
        <v>-38</v>
      </c>
      <c r="G75" s="18">
        <f t="shared" si="23"/>
        <v>39</v>
      </c>
      <c r="H75" s="11">
        <f t="shared" si="24"/>
        <v>0</v>
      </c>
      <c r="I75" s="10">
        <f t="shared" si="5"/>
        <v>0</v>
      </c>
      <c r="J75" s="11">
        <f>IF(B75&gt;=$C$5,($C$17-$C$5)-C75, "")</f>
        <v>-39</v>
      </c>
      <c r="K75" s="11">
        <f>IF(B75&gt;=$C$5,J75*$C$9*$C$11,"")</f>
        <v>0</v>
      </c>
      <c r="L75" s="11">
        <f t="shared" si="29"/>
        <v>0</v>
      </c>
      <c r="M75" s="11">
        <f>IF(B75&gt;=$C$5, (18-$C$16)-C75, "")</f>
        <v>-21</v>
      </c>
      <c r="N75" s="11">
        <f>IF(B75&gt;=$C$5,4*$C$15*$C$14,"")</f>
        <v>0</v>
      </c>
      <c r="O75" s="11">
        <f t="shared" si="7"/>
        <v>0</v>
      </c>
      <c r="P75" s="5">
        <f>IF(B75&gt;=$C$5,$C$13-C75,"")</f>
        <v>-38</v>
      </c>
      <c r="Q75" s="5">
        <f>IF(B75&gt;=$C$5,$C$12/$C$13*P75,"")</f>
        <v>0</v>
      </c>
      <c r="R75" s="5">
        <f t="shared" si="30"/>
        <v>0</v>
      </c>
      <c r="S75" s="43">
        <f t="shared" si="16"/>
        <v>0</v>
      </c>
      <c r="T75" s="32">
        <f>IF(AND($C$5&lt;=B75,B75&lt;= $C$17), FV($C$23/12,12*C75,$C$32,$C$20,0)*-1,0)</f>
        <v>0</v>
      </c>
      <c r="V75" s="5">
        <f t="shared" si="9"/>
        <v>0</v>
      </c>
      <c r="W75" s="5">
        <f t="shared" si="10"/>
        <v>0</v>
      </c>
      <c r="X75" s="5" t="e">
        <f t="shared" si="25"/>
        <v>#VALUE!</v>
      </c>
      <c r="Z75" s="5">
        <f t="shared" si="26"/>
        <v>0</v>
      </c>
      <c r="AA75" s="70" t="str">
        <f t="shared" si="17"/>
        <v/>
      </c>
      <c r="AB75" s="45">
        <v>0</v>
      </c>
      <c r="AC75" s="32">
        <f>IF(AND($C$5&lt;=B75, B75&lt;=$C$17), FV($C$22/12,12*D75,$C$21,$C$20,0)*-1,0)</f>
        <v>0</v>
      </c>
      <c r="AE75" s="5">
        <f t="shared" si="27"/>
        <v>0</v>
      </c>
      <c r="AF75" s="5">
        <f t="shared" si="14"/>
        <v>0</v>
      </c>
      <c r="AG75" s="5">
        <f t="shared" si="28"/>
        <v>0</v>
      </c>
      <c r="AI75" s="5">
        <f t="shared" si="18"/>
        <v>0</v>
      </c>
      <c r="AJ75" s="71" t="str">
        <f t="shared" si="19"/>
        <v/>
      </c>
      <c r="AK75" s="65">
        <v>0</v>
      </c>
      <c r="AL75" s="66"/>
    </row>
    <row r="76" spans="2:38" x14ac:dyDescent="0.35">
      <c r="B76" s="16">
        <v>40</v>
      </c>
      <c r="C76">
        <f t="shared" si="20"/>
        <v>40</v>
      </c>
      <c r="D76" s="17" t="str">
        <f>IF(AND($C$5&lt;=B76, B76&lt;=$C$17), B76-$C$5, "")</f>
        <v/>
      </c>
      <c r="E76" s="17" t="str">
        <f t="shared" si="21"/>
        <v/>
      </c>
      <c r="F76" s="26">
        <f t="shared" si="22"/>
        <v>-39</v>
      </c>
      <c r="G76" s="18">
        <f t="shared" si="23"/>
        <v>40</v>
      </c>
      <c r="H76" s="11">
        <f t="shared" si="24"/>
        <v>0</v>
      </c>
      <c r="I76" s="10">
        <f t="shared" si="5"/>
        <v>0</v>
      </c>
      <c r="J76" s="11">
        <f>IF(B76&gt;=$C$5,($C$17-$C$5)-C76, "")</f>
        <v>-40</v>
      </c>
      <c r="K76" s="11">
        <f>IF(B76&gt;=$C$5,J76*$C$9*$C$11,"")</f>
        <v>0</v>
      </c>
      <c r="L76" s="11">
        <f t="shared" si="29"/>
        <v>0</v>
      </c>
      <c r="M76" s="11">
        <f>IF(B76&gt;=$C$5, (18-$C$16)-C76, "")</f>
        <v>-22</v>
      </c>
      <c r="N76" s="11">
        <f>IF(B76&gt;=$C$5,4*$C$15*$C$14,"")</f>
        <v>0</v>
      </c>
      <c r="O76" s="11">
        <f t="shared" si="7"/>
        <v>0</v>
      </c>
      <c r="P76" s="5">
        <f>IF(B76&gt;=$C$5,$C$13-C76,"")</f>
        <v>-39</v>
      </c>
      <c r="Q76" s="5">
        <f>IF(B76&gt;=$C$5,$C$12/$C$13*P76,"")</f>
        <v>0</v>
      </c>
      <c r="R76" s="5">
        <f t="shared" si="30"/>
        <v>0</v>
      </c>
      <c r="S76" s="43">
        <f t="shared" si="16"/>
        <v>0</v>
      </c>
      <c r="T76" s="32">
        <f>IF(AND($C$5&lt;=B76,B76&lt;= $C$17), FV($C$23/12,12*C76,$C$32,$C$20,0)*-1,0)</f>
        <v>0</v>
      </c>
      <c r="V76" s="5">
        <f t="shared" si="9"/>
        <v>0</v>
      </c>
      <c r="W76" s="5">
        <f t="shared" si="10"/>
        <v>0</v>
      </c>
      <c r="X76" s="5" t="e">
        <f t="shared" si="25"/>
        <v>#VALUE!</v>
      </c>
      <c r="Z76" s="5">
        <f t="shared" si="26"/>
        <v>0</v>
      </c>
      <c r="AA76" s="70" t="str">
        <f t="shared" si="17"/>
        <v/>
      </c>
      <c r="AB76" s="45">
        <v>0</v>
      </c>
      <c r="AC76" s="32">
        <f>IF(AND($C$5&lt;=B76, B76&lt;=$C$17), FV($C$22/12,12*D76,$C$21,$C$20,0)*-1,0)</f>
        <v>0</v>
      </c>
      <c r="AE76" s="5">
        <f t="shared" si="27"/>
        <v>0</v>
      </c>
      <c r="AF76" s="5">
        <f t="shared" si="14"/>
        <v>0</v>
      </c>
      <c r="AG76" s="5">
        <f t="shared" si="28"/>
        <v>0</v>
      </c>
      <c r="AI76" s="5">
        <f t="shared" si="18"/>
        <v>0</v>
      </c>
      <c r="AJ76" s="71" t="str">
        <f t="shared" si="19"/>
        <v/>
      </c>
      <c r="AK76" s="65">
        <v>0</v>
      </c>
      <c r="AL76" s="66"/>
    </row>
    <row r="77" spans="2:38" x14ac:dyDescent="0.35">
      <c r="B77" s="16">
        <v>41</v>
      </c>
      <c r="C77">
        <f t="shared" si="20"/>
        <v>41</v>
      </c>
      <c r="D77" s="17" t="str">
        <f>IF(AND($C$5&lt;=B77, B77&lt;=$C$17), B77-$C$5, "")</f>
        <v/>
      </c>
      <c r="E77" s="17" t="str">
        <f t="shared" si="21"/>
        <v/>
      </c>
      <c r="F77" s="26">
        <f t="shared" si="22"/>
        <v>-40</v>
      </c>
      <c r="G77" s="18">
        <f t="shared" si="23"/>
        <v>41</v>
      </c>
      <c r="H77" s="11">
        <f t="shared" si="24"/>
        <v>0</v>
      </c>
      <c r="I77" s="10">
        <f t="shared" si="5"/>
        <v>0</v>
      </c>
      <c r="J77" s="11">
        <f>IF(B77&gt;=$C$5,($C$17-$C$5)-C77, "")</f>
        <v>-41</v>
      </c>
      <c r="K77" s="11">
        <f>IF(B77&gt;=$C$5,J77*$C$9*$C$11,"")</f>
        <v>0</v>
      </c>
      <c r="L77" s="11">
        <f t="shared" si="29"/>
        <v>0</v>
      </c>
      <c r="M77" s="11">
        <f>IF(B77&gt;=$C$5, (18-$C$16)-C77, "")</f>
        <v>-23</v>
      </c>
      <c r="N77" s="11">
        <f>IF(B77&gt;=$C$5,4*$C$15*$C$14,"")</f>
        <v>0</v>
      </c>
      <c r="O77" s="11">
        <f t="shared" si="7"/>
        <v>0</v>
      </c>
      <c r="P77" s="5">
        <f>IF(B77&gt;=$C$5,$C$13-C77,"")</f>
        <v>-40</v>
      </c>
      <c r="Q77" s="5">
        <f>IF(B77&gt;=$C$5,$C$12/$C$13*P77,"")</f>
        <v>0</v>
      </c>
      <c r="R77" s="5">
        <f t="shared" si="30"/>
        <v>0</v>
      </c>
      <c r="S77" s="43">
        <f t="shared" si="16"/>
        <v>0</v>
      </c>
      <c r="T77" s="32">
        <f>IF(AND($C$5&lt;=B77,B77&lt;= $C$17), FV($C$23/12,12*C77,$C$32,$C$20,0)*-1,0)</f>
        <v>0</v>
      </c>
      <c r="V77" s="5">
        <f t="shared" si="9"/>
        <v>0</v>
      </c>
      <c r="W77" s="5">
        <f t="shared" si="10"/>
        <v>0</v>
      </c>
      <c r="X77" s="5" t="e">
        <f t="shared" si="25"/>
        <v>#VALUE!</v>
      </c>
      <c r="Z77" s="5">
        <f t="shared" si="26"/>
        <v>0</v>
      </c>
      <c r="AA77" s="70" t="str">
        <f t="shared" si="17"/>
        <v/>
      </c>
      <c r="AB77" s="45">
        <v>0</v>
      </c>
      <c r="AC77" s="32">
        <f>IF(AND($C$5&lt;=B77, B77&lt;=$C$17), FV($C$22/12,12*D77,$C$21,$C$20,0)*-1,0)</f>
        <v>0</v>
      </c>
      <c r="AE77" s="5">
        <f t="shared" si="27"/>
        <v>0</v>
      </c>
      <c r="AF77" s="5">
        <f t="shared" si="14"/>
        <v>0</v>
      </c>
      <c r="AG77" s="5">
        <f t="shared" si="28"/>
        <v>0</v>
      </c>
      <c r="AI77" s="5">
        <f t="shared" si="18"/>
        <v>0</v>
      </c>
      <c r="AJ77" s="71" t="str">
        <f t="shared" si="19"/>
        <v/>
      </c>
      <c r="AK77" s="65">
        <v>0</v>
      </c>
      <c r="AL77" s="66"/>
    </row>
    <row r="78" spans="2:38" x14ac:dyDescent="0.35">
      <c r="B78" s="16">
        <v>42</v>
      </c>
      <c r="C78">
        <f t="shared" si="20"/>
        <v>42</v>
      </c>
      <c r="D78" s="17" t="str">
        <f>IF(AND($C$5&lt;=B78, B78&lt;=$C$17), B78-$C$5, "")</f>
        <v/>
      </c>
      <c r="E78" s="17" t="str">
        <f t="shared" si="21"/>
        <v/>
      </c>
      <c r="F78" s="26">
        <f t="shared" si="22"/>
        <v>-41</v>
      </c>
      <c r="G78" s="18">
        <f t="shared" si="23"/>
        <v>42</v>
      </c>
      <c r="H78" s="11">
        <f t="shared" si="24"/>
        <v>0</v>
      </c>
      <c r="I78" s="10">
        <f t="shared" si="5"/>
        <v>0</v>
      </c>
      <c r="J78" s="11">
        <f>IF(B78&gt;=$C$5,($C$17-$C$5)-C78, "")</f>
        <v>-42</v>
      </c>
      <c r="K78" s="11">
        <f>IF(B78&gt;=$C$5,J78*$C$9*$C$11,"")</f>
        <v>0</v>
      </c>
      <c r="L78" s="11">
        <f t="shared" si="29"/>
        <v>0</v>
      </c>
      <c r="M78" s="11">
        <f>IF(B78&gt;=$C$5, (18-$C$16)-C78, "")</f>
        <v>-24</v>
      </c>
      <c r="N78" s="11">
        <f>IF(B78&gt;=$C$5,4*$C$15*$C$14,"")</f>
        <v>0</v>
      </c>
      <c r="O78" s="11">
        <f t="shared" si="7"/>
        <v>0</v>
      </c>
      <c r="P78" s="5">
        <f>IF(B78&gt;=$C$5,$C$13-C78,"")</f>
        <v>-41</v>
      </c>
      <c r="Q78" s="5">
        <f>IF(B78&gt;=$C$5,$C$12/$C$13*P78,"")</f>
        <v>0</v>
      </c>
      <c r="R78" s="5">
        <f t="shared" si="30"/>
        <v>0</v>
      </c>
      <c r="S78" s="43">
        <f t="shared" si="16"/>
        <v>0</v>
      </c>
      <c r="T78" s="32">
        <f>IF(AND($C$5&lt;=B78,B78&lt;= $C$17), FV($C$23/12,12*C78,$C$32,$C$20,0)*-1,0)</f>
        <v>0</v>
      </c>
      <c r="V78" s="5">
        <f t="shared" si="9"/>
        <v>0</v>
      </c>
      <c r="W78" s="5">
        <f t="shared" si="10"/>
        <v>0</v>
      </c>
      <c r="X78" s="5" t="e">
        <f t="shared" si="25"/>
        <v>#VALUE!</v>
      </c>
      <c r="Z78" s="5">
        <f t="shared" si="26"/>
        <v>0</v>
      </c>
      <c r="AA78" s="70" t="str">
        <f t="shared" si="17"/>
        <v/>
      </c>
      <c r="AB78" s="45">
        <v>0</v>
      </c>
      <c r="AC78" s="32">
        <f>IF(AND($C$5&lt;=B78, B78&lt;=$C$17), FV($C$22/12,12*D78,$C$21,$C$20,0)*-1,0)</f>
        <v>0</v>
      </c>
      <c r="AE78" s="5">
        <f t="shared" si="27"/>
        <v>0</v>
      </c>
      <c r="AF78" s="5">
        <f t="shared" si="14"/>
        <v>0</v>
      </c>
      <c r="AG78" s="5">
        <f t="shared" si="28"/>
        <v>0</v>
      </c>
      <c r="AI78" s="5">
        <f t="shared" si="18"/>
        <v>0</v>
      </c>
      <c r="AJ78" s="71" t="str">
        <f t="shared" si="19"/>
        <v/>
      </c>
      <c r="AK78" s="65">
        <v>0</v>
      </c>
      <c r="AL78" s="66"/>
    </row>
    <row r="79" spans="2:38" x14ac:dyDescent="0.35">
      <c r="B79" s="16">
        <v>43</v>
      </c>
      <c r="C79">
        <f t="shared" si="20"/>
        <v>43</v>
      </c>
      <c r="D79" s="17" t="str">
        <f>IF(AND($C$5&lt;=B79, B79&lt;=$C$17), B79-$C$5, "")</f>
        <v/>
      </c>
      <c r="E79" s="17" t="str">
        <f t="shared" si="21"/>
        <v/>
      </c>
      <c r="F79" s="26">
        <f t="shared" si="22"/>
        <v>-42</v>
      </c>
      <c r="G79" s="18">
        <f t="shared" si="23"/>
        <v>43</v>
      </c>
      <c r="H79" s="11">
        <f t="shared" si="24"/>
        <v>0</v>
      </c>
      <c r="I79" s="10">
        <f t="shared" si="5"/>
        <v>0</v>
      </c>
      <c r="J79" s="11">
        <f>IF(B79&gt;=$C$5,($C$17-$C$5)-C79, "")</f>
        <v>-43</v>
      </c>
      <c r="K79" s="11">
        <f>IF(B79&gt;=$C$5,J79*$C$9*$C$11,"")</f>
        <v>0</v>
      </c>
      <c r="L79" s="11">
        <f t="shared" si="29"/>
        <v>0</v>
      </c>
      <c r="M79" s="11">
        <f>IF(B79&gt;=$C$5, (18-$C$16)-C79, "")</f>
        <v>-25</v>
      </c>
      <c r="N79" s="11">
        <f>IF(B79&gt;=$C$5,4*$C$15*$C$14,"")</f>
        <v>0</v>
      </c>
      <c r="O79" s="11">
        <f t="shared" si="7"/>
        <v>0</v>
      </c>
      <c r="P79" s="5">
        <f>IF(B79&gt;=$C$5,$C$13-C79,"")</f>
        <v>-42</v>
      </c>
      <c r="Q79" s="5">
        <f>IF(B79&gt;=$C$5,$C$12/$C$13*P79,"")</f>
        <v>0</v>
      </c>
      <c r="R79" s="5">
        <f t="shared" si="30"/>
        <v>0</v>
      </c>
      <c r="S79" s="43">
        <f t="shared" si="16"/>
        <v>0</v>
      </c>
      <c r="T79" s="32">
        <f>IF(AND($C$5&lt;=B79,B79&lt;= $C$17), FV($C$23/12,12*C79,$C$32,$C$20,0)*-1,0)</f>
        <v>0</v>
      </c>
      <c r="V79" s="5">
        <f t="shared" si="9"/>
        <v>0</v>
      </c>
      <c r="W79" s="5">
        <f t="shared" si="10"/>
        <v>0</v>
      </c>
      <c r="X79" s="5" t="e">
        <f t="shared" si="25"/>
        <v>#VALUE!</v>
      </c>
      <c r="Z79" s="5">
        <f t="shared" si="26"/>
        <v>0</v>
      </c>
      <c r="AA79" s="70" t="str">
        <f t="shared" si="17"/>
        <v/>
      </c>
      <c r="AB79" s="45">
        <v>0</v>
      </c>
      <c r="AC79" s="32">
        <f>IF(AND($C$5&lt;=B79, B79&lt;=$C$17), FV($C$22/12,12*D79,$C$21,$C$20,0)*-1,0)</f>
        <v>0</v>
      </c>
      <c r="AE79" s="5">
        <f t="shared" si="27"/>
        <v>0</v>
      </c>
      <c r="AF79" s="5">
        <f t="shared" si="14"/>
        <v>0</v>
      </c>
      <c r="AG79" s="5">
        <f t="shared" si="28"/>
        <v>0</v>
      </c>
      <c r="AI79" s="5">
        <f t="shared" si="18"/>
        <v>0</v>
      </c>
      <c r="AJ79" s="71" t="str">
        <f t="shared" si="19"/>
        <v/>
      </c>
      <c r="AK79" s="65">
        <v>0</v>
      </c>
      <c r="AL79" s="66"/>
    </row>
    <row r="80" spans="2:38" x14ac:dyDescent="0.35">
      <c r="B80" s="16">
        <v>44</v>
      </c>
      <c r="C80">
        <f t="shared" si="20"/>
        <v>44</v>
      </c>
      <c r="D80" s="17" t="str">
        <f>IF(AND($C$5&lt;=B80, B80&lt;=$C$17), B80-$C$5, "")</f>
        <v/>
      </c>
      <c r="E80" s="17" t="str">
        <f t="shared" si="21"/>
        <v/>
      </c>
      <c r="F80" s="26">
        <f t="shared" si="22"/>
        <v>-43</v>
      </c>
      <c r="G80" s="18">
        <f t="shared" si="23"/>
        <v>44</v>
      </c>
      <c r="H80" s="11">
        <f t="shared" si="24"/>
        <v>0</v>
      </c>
      <c r="I80" s="10">
        <f t="shared" si="5"/>
        <v>0</v>
      </c>
      <c r="J80" s="11">
        <f>IF(B80&gt;=$C$5,($C$17-$C$5)-C80, "")</f>
        <v>-44</v>
      </c>
      <c r="K80" s="11">
        <f>IF(B80&gt;=$C$5,J80*$C$9*$C$11,"")</f>
        <v>0</v>
      </c>
      <c r="L80" s="11">
        <f t="shared" si="29"/>
        <v>0</v>
      </c>
      <c r="M80" s="11">
        <f>IF(B80&gt;=$C$5, (18-$C$16)-C80, "")</f>
        <v>-26</v>
      </c>
      <c r="N80" s="11">
        <f>IF(B80&gt;=$C$5,4*$C$15*$C$14,"")</f>
        <v>0</v>
      </c>
      <c r="O80" s="11">
        <f t="shared" si="7"/>
        <v>0</v>
      </c>
      <c r="P80" s="5">
        <f>IF(B80&gt;=$C$5,$C$13-C80,"")</f>
        <v>-43</v>
      </c>
      <c r="Q80" s="5">
        <f>IF(B80&gt;=$C$5,$C$12/$C$13*P80,"")</f>
        <v>0</v>
      </c>
      <c r="R80" s="5">
        <f t="shared" si="30"/>
        <v>0</v>
      </c>
      <c r="S80" s="43">
        <f t="shared" si="16"/>
        <v>0</v>
      </c>
      <c r="T80" s="32">
        <f>IF(AND($C$5&lt;=B80,B80&lt;= $C$17), FV($C$23/12,12*C80,$C$32,$C$20,0)*-1,0)</f>
        <v>0</v>
      </c>
      <c r="V80" s="5">
        <f t="shared" si="9"/>
        <v>0</v>
      </c>
      <c r="W80" s="5">
        <f t="shared" si="10"/>
        <v>0</v>
      </c>
      <c r="X80" s="5" t="e">
        <f t="shared" si="25"/>
        <v>#VALUE!</v>
      </c>
      <c r="Z80" s="5">
        <f t="shared" si="26"/>
        <v>0</v>
      </c>
      <c r="AA80" s="70" t="str">
        <f t="shared" si="17"/>
        <v/>
      </c>
      <c r="AB80" s="45">
        <v>0</v>
      </c>
      <c r="AC80" s="32">
        <f>IF(AND($C$5&lt;=B80, B80&lt;=$C$17), FV($C$22/12,12*D80,$C$21,$C$20,0)*-1,0)</f>
        <v>0</v>
      </c>
      <c r="AE80" s="5">
        <f t="shared" si="27"/>
        <v>0</v>
      </c>
      <c r="AF80" s="5">
        <f t="shared" si="14"/>
        <v>0</v>
      </c>
      <c r="AG80" s="5">
        <f t="shared" si="28"/>
        <v>0</v>
      </c>
      <c r="AI80" s="5">
        <f t="shared" si="18"/>
        <v>0</v>
      </c>
      <c r="AJ80" s="71" t="str">
        <f t="shared" si="19"/>
        <v/>
      </c>
      <c r="AK80" s="65">
        <v>0</v>
      </c>
      <c r="AL80" s="66"/>
    </row>
    <row r="81" spans="2:38" x14ac:dyDescent="0.35">
      <c r="B81" s="16">
        <v>45</v>
      </c>
      <c r="C81">
        <f t="shared" si="20"/>
        <v>45</v>
      </c>
      <c r="D81" s="17" t="str">
        <f>IF(AND($C$5&lt;=B81, B81&lt;=$C$17), B81-$C$5, "")</f>
        <v/>
      </c>
      <c r="E81" s="17" t="str">
        <f t="shared" si="21"/>
        <v/>
      </c>
      <c r="F81" s="26">
        <f t="shared" si="22"/>
        <v>-44</v>
      </c>
      <c r="G81" s="18">
        <f t="shared" si="23"/>
        <v>45</v>
      </c>
      <c r="H81" s="11">
        <f t="shared" si="24"/>
        <v>0</v>
      </c>
      <c r="I81" s="10">
        <f t="shared" si="5"/>
        <v>0</v>
      </c>
      <c r="J81" s="11">
        <f>IF(B81&gt;=$C$5,($C$17-$C$5)-C81, "")</f>
        <v>-45</v>
      </c>
      <c r="K81" s="11">
        <f>IF(B81&gt;=$C$5,J81*$C$9*$C$11,"")</f>
        <v>0</v>
      </c>
      <c r="L81" s="11">
        <f t="shared" si="29"/>
        <v>0</v>
      </c>
      <c r="M81" s="11">
        <f>IF(B81&gt;=$C$5, (18-$C$16)-C81, "")</f>
        <v>-27</v>
      </c>
      <c r="N81" s="11">
        <f>IF(B81&gt;=$C$5,4*$C$15*$C$14,"")</f>
        <v>0</v>
      </c>
      <c r="O81" s="11">
        <f t="shared" si="7"/>
        <v>0</v>
      </c>
      <c r="P81" s="5">
        <f>IF(B81&gt;=$C$5,$C$13-C81,"")</f>
        <v>-44</v>
      </c>
      <c r="Q81" s="5">
        <f>IF(B81&gt;=$C$5,$C$12/$C$13*P81,"")</f>
        <v>0</v>
      </c>
      <c r="R81" s="5">
        <f t="shared" si="30"/>
        <v>0</v>
      </c>
      <c r="S81" s="43">
        <f t="shared" si="16"/>
        <v>0</v>
      </c>
      <c r="T81" s="32">
        <f>IF(AND($C$5&lt;=B81,B81&lt;= $C$17), FV($C$23/12,12*C81,$C$32,$C$20,0)*-1,0)</f>
        <v>0</v>
      </c>
      <c r="V81" s="5">
        <f t="shared" si="9"/>
        <v>0</v>
      </c>
      <c r="W81" s="5">
        <f t="shared" si="10"/>
        <v>0</v>
      </c>
      <c r="X81" s="5" t="e">
        <f t="shared" si="25"/>
        <v>#VALUE!</v>
      </c>
      <c r="Z81" s="5">
        <f t="shared" si="26"/>
        <v>0</v>
      </c>
      <c r="AA81" s="70" t="str">
        <f t="shared" si="17"/>
        <v/>
      </c>
      <c r="AB81" s="45">
        <v>0</v>
      </c>
      <c r="AC81" s="32">
        <f>IF(AND($C$5&lt;=B81, B81&lt;=$C$17), FV($C$22/12,12*D81,$C$21,$C$20,0)*-1,0)</f>
        <v>0</v>
      </c>
      <c r="AE81" s="5">
        <f t="shared" si="27"/>
        <v>0</v>
      </c>
      <c r="AF81" s="5">
        <f t="shared" si="14"/>
        <v>0</v>
      </c>
      <c r="AG81" s="5">
        <f t="shared" si="28"/>
        <v>0</v>
      </c>
      <c r="AI81" s="5">
        <f t="shared" si="18"/>
        <v>0</v>
      </c>
      <c r="AJ81" s="71" t="str">
        <f t="shared" si="19"/>
        <v/>
      </c>
      <c r="AK81" s="65">
        <v>0</v>
      </c>
      <c r="AL81" s="66"/>
    </row>
    <row r="82" spans="2:38" x14ac:dyDescent="0.35">
      <c r="B82" s="16">
        <v>46</v>
      </c>
      <c r="C82">
        <f t="shared" si="20"/>
        <v>46</v>
      </c>
      <c r="D82" s="17" t="str">
        <f>IF(AND($C$5&lt;=B82, B82&lt;=$C$17), B82-$C$5, "")</f>
        <v/>
      </c>
      <c r="E82" s="17" t="str">
        <f t="shared" si="21"/>
        <v/>
      </c>
      <c r="F82" s="26">
        <f t="shared" si="22"/>
        <v>-45</v>
      </c>
      <c r="G82" s="18">
        <f t="shared" si="23"/>
        <v>46</v>
      </c>
      <c r="H82" s="11">
        <f t="shared" si="24"/>
        <v>0</v>
      </c>
      <c r="I82" s="10">
        <f t="shared" si="5"/>
        <v>0</v>
      </c>
      <c r="J82" s="11">
        <f>IF(B82&gt;=$C$5,($C$17-$C$5)-C82, "")</f>
        <v>-46</v>
      </c>
      <c r="K82" s="11">
        <f>IF(B82&gt;=$C$5,J82*$C$9*$C$11,"")</f>
        <v>0</v>
      </c>
      <c r="L82" s="11">
        <f t="shared" si="29"/>
        <v>0</v>
      </c>
      <c r="M82" s="11">
        <f>IF(B82&gt;=$C$5, (18-$C$16)-C82, "")</f>
        <v>-28</v>
      </c>
      <c r="N82" s="11">
        <f>IF(B82&gt;=$C$5,4*$C$15*$C$14,"")</f>
        <v>0</v>
      </c>
      <c r="O82" s="11">
        <f>IF(M82&gt;=0,N82,0)</f>
        <v>0</v>
      </c>
      <c r="P82" s="5">
        <f>IF(B82&gt;=$C$5,$C$13-C82,"")</f>
        <v>-45</v>
      </c>
      <c r="Q82" s="5">
        <f>IF(B82&gt;=$C$5,$C$12/$C$13*P82,"")</f>
        <v>0</v>
      </c>
      <c r="R82" s="5">
        <f t="shared" si="30"/>
        <v>0</v>
      </c>
      <c r="S82" s="43">
        <f t="shared" si="16"/>
        <v>0</v>
      </c>
      <c r="T82" s="32">
        <f>IF(AND($C$5&lt;=B82,B82&lt;= $C$17), FV($C$23/12,12*C82,$C$32,$C$20,0)*-1,0)</f>
        <v>0</v>
      </c>
      <c r="V82" s="5">
        <f t="shared" si="9"/>
        <v>0</v>
      </c>
      <c r="W82" s="5">
        <f t="shared" si="10"/>
        <v>0</v>
      </c>
      <c r="X82" s="5" t="e">
        <f t="shared" si="25"/>
        <v>#VALUE!</v>
      </c>
      <c r="Z82" s="5">
        <f t="shared" si="26"/>
        <v>0</v>
      </c>
      <c r="AA82" s="70" t="str">
        <f t="shared" si="17"/>
        <v/>
      </c>
      <c r="AB82" s="45">
        <v>0</v>
      </c>
      <c r="AC82" s="32">
        <f>IF(AND($C$5&lt;=B82, B82&lt;=$C$17), FV($C$22/12,12*D82,$C$21,$C$20,0)*-1,0)</f>
        <v>0</v>
      </c>
      <c r="AE82" s="5">
        <f t="shared" si="27"/>
        <v>0</v>
      </c>
      <c r="AF82" s="5">
        <f t="shared" si="14"/>
        <v>0</v>
      </c>
      <c r="AG82" s="5">
        <f t="shared" si="28"/>
        <v>0</v>
      </c>
      <c r="AI82" s="5">
        <f t="shared" si="18"/>
        <v>0</v>
      </c>
      <c r="AJ82" s="71" t="str">
        <f t="shared" si="19"/>
        <v/>
      </c>
      <c r="AK82" s="65">
        <v>0</v>
      </c>
      <c r="AL82" s="66"/>
    </row>
    <row r="83" spans="2:38" x14ac:dyDescent="0.35">
      <c r="B83" s="16">
        <v>47</v>
      </c>
      <c r="C83">
        <f t="shared" si="20"/>
        <v>47</v>
      </c>
      <c r="D83" s="17" t="str">
        <f>IF(AND($C$5&lt;=B83, B83&lt;=$C$17), B83-$C$5, "")</f>
        <v/>
      </c>
      <c r="E83" s="17" t="str">
        <f t="shared" si="21"/>
        <v/>
      </c>
      <c r="F83" s="26">
        <f t="shared" si="22"/>
        <v>-46</v>
      </c>
      <c r="G83" s="18">
        <f t="shared" si="23"/>
        <v>47</v>
      </c>
      <c r="H83" s="11">
        <f t="shared" si="24"/>
        <v>0</v>
      </c>
      <c r="I83" s="10">
        <f t="shared" si="5"/>
        <v>0</v>
      </c>
      <c r="J83" s="11">
        <f>IF(B83&gt;=$C$5,($C$17-$C$5)-C83, "")</f>
        <v>-47</v>
      </c>
      <c r="K83" s="11">
        <f>IF(B83&gt;=$C$5,J83*$C$9*$C$11,"")</f>
        <v>0</v>
      </c>
      <c r="L83" s="11">
        <f t="shared" si="29"/>
        <v>0</v>
      </c>
      <c r="M83" s="11">
        <f>IF(B83&gt;=$C$5, (18-$C$16)-C83, "")</f>
        <v>-29</v>
      </c>
      <c r="N83" s="11">
        <f>IF(B83&gt;=$C$5,4*$C$15*$C$14,"")</f>
        <v>0</v>
      </c>
      <c r="O83" s="11">
        <f t="shared" si="7"/>
        <v>0</v>
      </c>
      <c r="P83" s="5">
        <f>IF(B83&gt;=$C$5,$C$13-C83,"")</f>
        <v>-46</v>
      </c>
      <c r="Q83" s="5">
        <f>IF(B83&gt;=$C$5,$C$12/$C$13*P83,"")</f>
        <v>0</v>
      </c>
      <c r="R83" s="5">
        <f t="shared" si="30"/>
        <v>0</v>
      </c>
      <c r="S83" s="43">
        <f t="shared" si="16"/>
        <v>0</v>
      </c>
      <c r="T83" s="32">
        <f>IF(AND($C$5&lt;=B83,B83&lt;= $C$17), FV($C$23/12,12*C83,$C$32,$C$20,0)*-1,0)</f>
        <v>0</v>
      </c>
      <c r="V83" s="5">
        <f t="shared" si="9"/>
        <v>0</v>
      </c>
      <c r="W83" s="5">
        <f t="shared" si="10"/>
        <v>0</v>
      </c>
      <c r="X83" s="5" t="e">
        <f t="shared" si="25"/>
        <v>#VALUE!</v>
      </c>
      <c r="Z83" s="5">
        <f t="shared" si="26"/>
        <v>0</v>
      </c>
      <c r="AA83" s="70" t="str">
        <f t="shared" si="17"/>
        <v/>
      </c>
      <c r="AB83" s="45">
        <v>0</v>
      </c>
      <c r="AC83" s="32">
        <f>IF(AND($C$5&lt;=B83, B83&lt;=$C$17), FV($C$22/12,12*D83,$C$21,$C$20,0)*-1,0)</f>
        <v>0</v>
      </c>
      <c r="AE83" s="5">
        <f t="shared" si="27"/>
        <v>0</v>
      </c>
      <c r="AF83" s="5">
        <f t="shared" si="14"/>
        <v>0</v>
      </c>
      <c r="AG83" s="5">
        <f t="shared" si="28"/>
        <v>0</v>
      </c>
      <c r="AI83" s="5">
        <f t="shared" si="18"/>
        <v>0</v>
      </c>
      <c r="AJ83" s="71" t="str">
        <f t="shared" si="19"/>
        <v/>
      </c>
      <c r="AK83" s="65">
        <v>0</v>
      </c>
      <c r="AL83" s="66"/>
    </row>
    <row r="84" spans="2:38" x14ac:dyDescent="0.35">
      <c r="B84" s="16">
        <v>48</v>
      </c>
      <c r="C84">
        <f t="shared" si="20"/>
        <v>48</v>
      </c>
      <c r="D84" s="17" t="str">
        <f>IF(AND($C$5&lt;=B84, B84&lt;=$C$17), B84-$C$5, "")</f>
        <v/>
      </c>
      <c r="E84" s="17" t="str">
        <f t="shared" si="21"/>
        <v/>
      </c>
      <c r="F84" s="26">
        <f t="shared" si="22"/>
        <v>-47</v>
      </c>
      <c r="G84" s="18">
        <f t="shared" si="23"/>
        <v>48</v>
      </c>
      <c r="H84" s="11">
        <f t="shared" si="24"/>
        <v>0</v>
      </c>
      <c r="I84" s="10">
        <f t="shared" si="5"/>
        <v>0</v>
      </c>
      <c r="J84" s="11">
        <f>IF(B84&gt;=$C$5,($C$17-$C$5)-C84, "")</f>
        <v>-48</v>
      </c>
      <c r="K84" s="11">
        <f>IF(B84&gt;=$C$5,J84*$C$9*$C$11,"")</f>
        <v>0</v>
      </c>
      <c r="L84" s="11">
        <f t="shared" si="29"/>
        <v>0</v>
      </c>
      <c r="M84" s="11">
        <f>IF(B84&gt;=$C$5, (18-$C$16)-C84, "")</f>
        <v>-30</v>
      </c>
      <c r="N84" s="11">
        <f>IF(B84&gt;=$C$5,4*$C$15*$C$14,"")</f>
        <v>0</v>
      </c>
      <c r="O84" s="11">
        <f t="shared" si="7"/>
        <v>0</v>
      </c>
      <c r="P84" s="5">
        <f>IF(B84&gt;=$C$5,$C$13-C84,"")</f>
        <v>-47</v>
      </c>
      <c r="Q84" s="5">
        <f>IF(B84&gt;=$C$5,$C$12/$C$13*P84,"")</f>
        <v>0</v>
      </c>
      <c r="R84" s="5">
        <f t="shared" si="30"/>
        <v>0</v>
      </c>
      <c r="S84" s="43">
        <f t="shared" si="16"/>
        <v>0</v>
      </c>
      <c r="T84" s="32">
        <f>IF(AND($C$5&lt;=B84,B84&lt;= $C$17), FV($C$23/12,12*C84,$C$32,$C$20,0)*-1,0)</f>
        <v>0</v>
      </c>
      <c r="V84" s="5">
        <f t="shared" si="9"/>
        <v>0</v>
      </c>
      <c r="W84" s="5">
        <f t="shared" si="10"/>
        <v>0</v>
      </c>
      <c r="X84" s="5" t="e">
        <f t="shared" si="25"/>
        <v>#VALUE!</v>
      </c>
      <c r="Z84" s="5">
        <f t="shared" si="26"/>
        <v>0</v>
      </c>
      <c r="AA84" s="70" t="str">
        <f t="shared" si="17"/>
        <v/>
      </c>
      <c r="AB84" s="45">
        <v>0</v>
      </c>
      <c r="AC84" s="32">
        <f>IF(AND($C$5&lt;=B84, B84&lt;=$C$17), FV($C$22/12,12*D84,$C$21,$C$20,0)*-1,0)</f>
        <v>0</v>
      </c>
      <c r="AE84" s="5">
        <f t="shared" si="27"/>
        <v>0</v>
      </c>
      <c r="AF84" s="5">
        <f t="shared" si="14"/>
        <v>0</v>
      </c>
      <c r="AG84" s="5">
        <f t="shared" si="28"/>
        <v>0</v>
      </c>
      <c r="AI84" s="5">
        <f t="shared" si="18"/>
        <v>0</v>
      </c>
      <c r="AJ84" s="71" t="str">
        <f t="shared" si="19"/>
        <v/>
      </c>
      <c r="AK84" s="65">
        <v>0</v>
      </c>
      <c r="AL84" s="66"/>
    </row>
    <row r="85" spans="2:38" x14ac:dyDescent="0.35">
      <c r="B85" s="16">
        <v>49</v>
      </c>
      <c r="C85">
        <f t="shared" si="20"/>
        <v>49</v>
      </c>
      <c r="D85" s="17" t="str">
        <f>IF(AND($C$5&lt;=B85, B85&lt;=$C$17), B85-$C$5, "")</f>
        <v/>
      </c>
      <c r="E85" s="17" t="str">
        <f t="shared" si="21"/>
        <v/>
      </c>
      <c r="F85" s="26">
        <f t="shared" si="22"/>
        <v>-48</v>
      </c>
      <c r="G85" s="18">
        <f t="shared" si="23"/>
        <v>49</v>
      </c>
      <c r="H85" s="11">
        <f t="shared" si="24"/>
        <v>0</v>
      </c>
      <c r="I85" s="10">
        <f t="shared" si="5"/>
        <v>0</v>
      </c>
      <c r="J85" s="11">
        <f>IF(B85&gt;=$C$5,($C$17-$C$5)-C85, "")</f>
        <v>-49</v>
      </c>
      <c r="K85" s="11">
        <f>IF(B85&gt;=$C$5,J85*$C$9*$C$11,"")</f>
        <v>0</v>
      </c>
      <c r="L85" s="11">
        <f t="shared" si="29"/>
        <v>0</v>
      </c>
      <c r="M85" s="11">
        <f>IF(B85&gt;=$C$5, (18-$C$16)-C85, "")</f>
        <v>-31</v>
      </c>
      <c r="N85" s="11">
        <f>IF(B85&gt;=$C$5,4*$C$15*$C$14,"")</f>
        <v>0</v>
      </c>
      <c r="O85" s="11">
        <f t="shared" si="7"/>
        <v>0</v>
      </c>
      <c r="P85" s="5">
        <f>IF(B85&gt;=$C$5,$C$13-C85,"")</f>
        <v>-48</v>
      </c>
      <c r="Q85" s="5">
        <f>IF(B85&gt;=$C$5,$C$12/$C$13*P85,"")</f>
        <v>0</v>
      </c>
      <c r="R85" s="5">
        <f t="shared" si="30"/>
        <v>0</v>
      </c>
      <c r="S85" s="43">
        <f t="shared" si="16"/>
        <v>0</v>
      </c>
      <c r="T85" s="32">
        <f>IF(AND($C$5&lt;=B85,B85&lt;= $C$17), FV($C$23/12,12*C85,$C$32,$C$20,0)*-1,0)</f>
        <v>0</v>
      </c>
      <c r="V85" s="5">
        <f t="shared" si="9"/>
        <v>0</v>
      </c>
      <c r="W85" s="5">
        <f t="shared" si="10"/>
        <v>0</v>
      </c>
      <c r="X85" s="5" t="e">
        <f t="shared" si="25"/>
        <v>#VALUE!</v>
      </c>
      <c r="Z85" s="5">
        <f t="shared" si="26"/>
        <v>0</v>
      </c>
      <c r="AA85" s="70" t="str">
        <f t="shared" si="17"/>
        <v/>
      </c>
      <c r="AB85" s="45">
        <v>0</v>
      </c>
      <c r="AC85" s="32">
        <f>IF(AND($C$5&lt;=B85, B85&lt;=$C$17), FV($C$22/12,12*D85,$C$21,$C$20,0)*-1,0)</f>
        <v>0</v>
      </c>
      <c r="AE85" s="5">
        <f t="shared" si="27"/>
        <v>0</v>
      </c>
      <c r="AF85" s="5">
        <f t="shared" si="14"/>
        <v>0</v>
      </c>
      <c r="AG85" s="5">
        <f t="shared" si="28"/>
        <v>0</v>
      </c>
      <c r="AI85" s="5">
        <f t="shared" si="18"/>
        <v>0</v>
      </c>
      <c r="AJ85" s="71" t="str">
        <f t="shared" si="19"/>
        <v/>
      </c>
      <c r="AK85" s="65">
        <v>0</v>
      </c>
      <c r="AL85" s="66"/>
    </row>
    <row r="86" spans="2:38" x14ac:dyDescent="0.35">
      <c r="B86" s="16">
        <v>50</v>
      </c>
      <c r="C86">
        <f t="shared" si="20"/>
        <v>50</v>
      </c>
      <c r="D86" s="17" t="str">
        <f>IF(AND($C$5&lt;=B86, B86&lt;=$C$17), B86-$C$5, "")</f>
        <v/>
      </c>
      <c r="E86" s="17" t="str">
        <f t="shared" si="21"/>
        <v/>
      </c>
      <c r="F86" s="26">
        <f t="shared" si="22"/>
        <v>-49</v>
      </c>
      <c r="G86" s="18">
        <f t="shared" si="23"/>
        <v>50</v>
      </c>
      <c r="H86" s="11">
        <f t="shared" si="24"/>
        <v>0</v>
      </c>
      <c r="I86" s="10">
        <f t="shared" si="5"/>
        <v>0</v>
      </c>
      <c r="J86" s="11">
        <f>IF(B86&gt;=$C$5,($C$17-$C$5)-C86, "")</f>
        <v>-50</v>
      </c>
      <c r="K86" s="11">
        <f>IF(B86&gt;=$C$5,J86*$C$9*$C$11,"")</f>
        <v>0</v>
      </c>
      <c r="L86" s="11">
        <f t="shared" si="29"/>
        <v>0</v>
      </c>
      <c r="M86" s="11">
        <f>IF(B86&gt;=$C$5, (18-$C$16)-C86, "")</f>
        <v>-32</v>
      </c>
      <c r="N86" s="11">
        <f>IF(B86&gt;=$C$5,4*$C$15*$C$14,"")</f>
        <v>0</v>
      </c>
      <c r="O86" s="11">
        <f t="shared" si="7"/>
        <v>0</v>
      </c>
      <c r="P86" s="5">
        <f>IF(B86&gt;=$C$5,$C$13-C86,"")</f>
        <v>-49</v>
      </c>
      <c r="Q86" s="5">
        <f>IF(B86&gt;=$C$5,$C$12/$C$13*P86,"")</f>
        <v>0</v>
      </c>
      <c r="R86" s="5">
        <f t="shared" si="30"/>
        <v>0</v>
      </c>
      <c r="S86" s="43">
        <f t="shared" si="16"/>
        <v>0</v>
      </c>
      <c r="T86" s="32">
        <f>IF(AND($C$5&lt;=B86,B86&lt;= $C$17), FV($C$23/12,12*C86,$C$32,$C$20,0)*-1,0)</f>
        <v>0</v>
      </c>
      <c r="V86" s="5">
        <f t="shared" si="9"/>
        <v>0</v>
      </c>
      <c r="W86" s="5">
        <f t="shared" si="10"/>
        <v>0</v>
      </c>
      <c r="X86" s="5" t="e">
        <f t="shared" si="25"/>
        <v>#VALUE!</v>
      </c>
      <c r="Z86" s="5">
        <f t="shared" si="26"/>
        <v>0</v>
      </c>
      <c r="AA86" s="70" t="str">
        <f t="shared" si="17"/>
        <v/>
      </c>
      <c r="AB86" s="45">
        <v>0</v>
      </c>
      <c r="AC86" s="32">
        <f>IF(AND($C$5&lt;=B86, B86&lt;=$C$17), FV($C$22/12,12*D86,$C$21,$C$20,0)*-1,0)</f>
        <v>0</v>
      </c>
      <c r="AE86" s="5">
        <f t="shared" si="27"/>
        <v>0</v>
      </c>
      <c r="AF86" s="5">
        <f t="shared" si="14"/>
        <v>0</v>
      </c>
      <c r="AG86" s="5">
        <f t="shared" si="28"/>
        <v>0</v>
      </c>
      <c r="AI86" s="5">
        <f t="shared" si="18"/>
        <v>0</v>
      </c>
      <c r="AJ86" s="71" t="str">
        <f t="shared" si="19"/>
        <v/>
      </c>
      <c r="AK86" s="65">
        <v>0</v>
      </c>
      <c r="AL86" s="66"/>
    </row>
    <row r="87" spans="2:38" x14ac:dyDescent="0.35">
      <c r="B87" s="16">
        <v>51</v>
      </c>
      <c r="C87">
        <f t="shared" si="20"/>
        <v>51</v>
      </c>
      <c r="D87" s="17" t="str">
        <f>IF(AND($C$5&lt;=B87, B87&lt;=$C$17), B87-$C$5, "")</f>
        <v/>
      </c>
      <c r="E87" s="17" t="str">
        <f t="shared" si="21"/>
        <v/>
      </c>
      <c r="F87" s="26">
        <f t="shared" si="22"/>
        <v>-50</v>
      </c>
      <c r="G87" s="18">
        <f t="shared" si="23"/>
        <v>51</v>
      </c>
      <c r="H87" s="11">
        <f t="shared" si="24"/>
        <v>0</v>
      </c>
      <c r="I87" s="10">
        <f t="shared" si="5"/>
        <v>0</v>
      </c>
      <c r="J87" s="11">
        <f>IF(B87&gt;=$C$5,($C$17-$C$5)-C87, "")</f>
        <v>-51</v>
      </c>
      <c r="K87" s="11">
        <f>IF(B87&gt;=$C$5,J87*$C$9*$C$11,"")</f>
        <v>0</v>
      </c>
      <c r="L87" s="11">
        <f t="shared" si="29"/>
        <v>0</v>
      </c>
      <c r="M87" s="11">
        <f>IF(B87&gt;=$C$5, (18-$C$16)-C87, "")</f>
        <v>-33</v>
      </c>
      <c r="N87" s="11">
        <f>IF(B87&gt;=$C$5,4*$C$15*$C$14,"")</f>
        <v>0</v>
      </c>
      <c r="O87" s="11">
        <f t="shared" si="7"/>
        <v>0</v>
      </c>
      <c r="P87" s="5">
        <f>IF(B87&gt;=$C$5,$C$13-C87,"")</f>
        <v>-50</v>
      </c>
      <c r="Q87" s="5">
        <f>IF(B87&gt;=$C$5,$C$12/$C$13*P87,"")</f>
        <v>0</v>
      </c>
      <c r="R87" s="5">
        <f t="shared" si="30"/>
        <v>0</v>
      </c>
      <c r="S87" s="43">
        <f t="shared" si="16"/>
        <v>0</v>
      </c>
      <c r="T87" s="32">
        <f>IF(AND($C$5&lt;=B87,B87&lt;= $C$17), FV($C$23/12,12*C87,$C$32,$C$20,0)*-1,0)</f>
        <v>0</v>
      </c>
      <c r="V87" s="5">
        <f t="shared" si="9"/>
        <v>0</v>
      </c>
      <c r="W87" s="5">
        <f t="shared" si="10"/>
        <v>0</v>
      </c>
      <c r="X87" s="5" t="e">
        <f t="shared" si="25"/>
        <v>#VALUE!</v>
      </c>
      <c r="Z87" s="5">
        <f t="shared" si="26"/>
        <v>0</v>
      </c>
      <c r="AA87" s="70" t="str">
        <f t="shared" si="17"/>
        <v/>
      </c>
      <c r="AB87" s="45">
        <v>0</v>
      </c>
      <c r="AC87" s="32">
        <f>IF(AND($C$5&lt;=B87, B87&lt;=$C$17), FV($C$22/12,12*D87,$C$21,$C$20,0)*-1,0)</f>
        <v>0</v>
      </c>
      <c r="AE87" s="5">
        <f t="shared" si="27"/>
        <v>0</v>
      </c>
      <c r="AF87" s="5">
        <f t="shared" si="14"/>
        <v>0</v>
      </c>
      <c r="AG87" s="5">
        <f t="shared" si="28"/>
        <v>0</v>
      </c>
      <c r="AI87" s="5">
        <f t="shared" si="18"/>
        <v>0</v>
      </c>
      <c r="AJ87" s="71" t="str">
        <f t="shared" si="19"/>
        <v/>
      </c>
      <c r="AK87" s="65">
        <v>0</v>
      </c>
      <c r="AL87" s="66"/>
    </row>
    <row r="88" spans="2:38" x14ac:dyDescent="0.35">
      <c r="B88" s="16">
        <v>52</v>
      </c>
      <c r="C88">
        <f t="shared" si="20"/>
        <v>52</v>
      </c>
      <c r="D88" s="17" t="str">
        <f>IF(AND($C$5&lt;=B88, B88&lt;=$C$17), B88-$C$5, "")</f>
        <v/>
      </c>
      <c r="E88" s="17" t="str">
        <f t="shared" si="21"/>
        <v/>
      </c>
      <c r="F88" s="26">
        <f t="shared" si="22"/>
        <v>-51</v>
      </c>
      <c r="G88" s="18">
        <f t="shared" si="23"/>
        <v>52</v>
      </c>
      <c r="H88" s="11">
        <f t="shared" si="24"/>
        <v>0</v>
      </c>
      <c r="I88" s="10">
        <f t="shared" si="5"/>
        <v>0</v>
      </c>
      <c r="J88" s="11">
        <f>IF(B88&gt;=$C$5,($C$17-$C$5)-C88, "")</f>
        <v>-52</v>
      </c>
      <c r="K88" s="11">
        <f>IF(B88&gt;=$C$5,J88*$C$9*$C$11,"")</f>
        <v>0</v>
      </c>
      <c r="L88" s="11">
        <f t="shared" si="29"/>
        <v>0</v>
      </c>
      <c r="M88" s="11">
        <f>IF(B88&gt;=$C$5, (18-$C$16)-C88, "")</f>
        <v>-34</v>
      </c>
      <c r="N88" s="11">
        <f>IF(B88&gt;=$C$5,4*$C$15*$C$14,"")</f>
        <v>0</v>
      </c>
      <c r="O88" s="11">
        <f t="shared" si="7"/>
        <v>0</v>
      </c>
      <c r="P88" s="5">
        <f>IF(B88&gt;=$C$5,$C$13-C88,"")</f>
        <v>-51</v>
      </c>
      <c r="Q88" s="5">
        <f>IF(B88&gt;=$C$5,$C$12/$C$13*P88,"")</f>
        <v>0</v>
      </c>
      <c r="R88" s="5">
        <f t="shared" si="30"/>
        <v>0</v>
      </c>
      <c r="S88" s="43">
        <f t="shared" si="16"/>
        <v>0</v>
      </c>
      <c r="T88" s="32">
        <f>IF(AND($C$5&lt;=B88,B88&lt;= $C$17), FV($C$23/12,12*C88,$C$32,$C$20,0)*-1,0)</f>
        <v>0</v>
      </c>
      <c r="V88" s="5">
        <f t="shared" si="9"/>
        <v>0</v>
      </c>
      <c r="W88" s="5">
        <f t="shared" si="10"/>
        <v>0</v>
      </c>
      <c r="X88" s="5" t="e">
        <f t="shared" si="25"/>
        <v>#VALUE!</v>
      </c>
      <c r="Z88" s="5">
        <f t="shared" si="26"/>
        <v>0</v>
      </c>
      <c r="AA88" s="70" t="str">
        <f t="shared" si="17"/>
        <v/>
      </c>
      <c r="AB88" s="45">
        <v>0</v>
      </c>
      <c r="AC88" s="32">
        <f>IF(AND($C$5&lt;=B88, B88&lt;=$C$17), FV($C$22/12,12*D88,$C$21,$C$20,0)*-1,0)</f>
        <v>0</v>
      </c>
      <c r="AE88" s="5">
        <f t="shared" si="27"/>
        <v>0</v>
      </c>
      <c r="AF88" s="5">
        <f t="shared" si="14"/>
        <v>0</v>
      </c>
      <c r="AG88" s="5">
        <f t="shared" si="28"/>
        <v>0</v>
      </c>
      <c r="AI88" s="5">
        <f t="shared" si="18"/>
        <v>0</v>
      </c>
      <c r="AJ88" s="71" t="str">
        <f t="shared" si="19"/>
        <v/>
      </c>
      <c r="AK88" s="65">
        <v>0</v>
      </c>
      <c r="AL88" s="66"/>
    </row>
    <row r="89" spans="2:38" x14ac:dyDescent="0.35">
      <c r="B89" s="16">
        <v>53</v>
      </c>
      <c r="C89">
        <f t="shared" si="20"/>
        <v>53</v>
      </c>
      <c r="D89" s="17" t="str">
        <f>IF(AND($C$5&lt;=B89, B89&lt;=$C$17), B89-$C$5, "")</f>
        <v/>
      </c>
      <c r="E89" s="17" t="str">
        <f t="shared" si="21"/>
        <v/>
      </c>
      <c r="F89" s="26">
        <f t="shared" si="22"/>
        <v>-52</v>
      </c>
      <c r="G89" s="18">
        <f t="shared" si="23"/>
        <v>53</v>
      </c>
      <c r="H89" s="11">
        <f t="shared" si="24"/>
        <v>0</v>
      </c>
      <c r="I89" s="10">
        <f t="shared" si="5"/>
        <v>0</v>
      </c>
      <c r="J89" s="11">
        <f>IF(B89&gt;=$C$5,($C$17-$C$5)-C89, "")</f>
        <v>-53</v>
      </c>
      <c r="K89" s="11">
        <f>IF(B89&gt;=$C$5,J89*$C$9*$C$11,"")</f>
        <v>0</v>
      </c>
      <c r="L89" s="11">
        <f t="shared" si="29"/>
        <v>0</v>
      </c>
      <c r="M89" s="11">
        <f>IF(B89&gt;=$C$5, (18-$C$16)-C89, "")</f>
        <v>-35</v>
      </c>
      <c r="N89" s="11">
        <f>IF(B89&gt;=$C$5,4*$C$15*$C$14,"")</f>
        <v>0</v>
      </c>
      <c r="O89" s="11">
        <f t="shared" si="7"/>
        <v>0</v>
      </c>
      <c r="P89" s="5">
        <f>IF(B89&gt;=$C$5,$C$13-C89,"")</f>
        <v>-52</v>
      </c>
      <c r="Q89" s="5">
        <f>IF(B89&gt;=$C$5,$C$12/$C$13*P89,"")</f>
        <v>0</v>
      </c>
      <c r="R89" s="5">
        <f t="shared" si="30"/>
        <v>0</v>
      </c>
      <c r="S89" s="43">
        <f t="shared" si="16"/>
        <v>0</v>
      </c>
      <c r="T89" s="32">
        <f>IF(AND($C$5&lt;=B89,B89&lt;= $C$17), FV($C$23/12,12*C89,$C$32,$C$20,0)*-1,0)</f>
        <v>0</v>
      </c>
      <c r="V89" s="5">
        <f t="shared" si="9"/>
        <v>0</v>
      </c>
      <c r="W89" s="5">
        <f t="shared" si="10"/>
        <v>0</v>
      </c>
      <c r="X89" s="5" t="e">
        <f t="shared" si="25"/>
        <v>#VALUE!</v>
      </c>
      <c r="Z89" s="5">
        <f t="shared" si="26"/>
        <v>0</v>
      </c>
      <c r="AA89" s="70" t="str">
        <f t="shared" si="17"/>
        <v/>
      </c>
      <c r="AB89" s="45">
        <v>0</v>
      </c>
      <c r="AC89" s="32">
        <f>IF(AND($C$5&lt;=B89, B89&lt;=$C$17), FV($C$22/12,12*D89,$C$21,$C$20,0)*-1,0)</f>
        <v>0</v>
      </c>
      <c r="AE89" s="5">
        <f t="shared" si="27"/>
        <v>0</v>
      </c>
      <c r="AF89" s="5">
        <f t="shared" si="14"/>
        <v>0</v>
      </c>
      <c r="AG89" s="5">
        <f t="shared" si="28"/>
        <v>0</v>
      </c>
      <c r="AI89" s="5">
        <f t="shared" si="18"/>
        <v>0</v>
      </c>
      <c r="AJ89" s="71" t="str">
        <f t="shared" si="19"/>
        <v/>
      </c>
      <c r="AK89" s="65">
        <v>0</v>
      </c>
      <c r="AL89" s="66"/>
    </row>
    <row r="90" spans="2:38" x14ac:dyDescent="0.35">
      <c r="B90" s="16">
        <v>54</v>
      </c>
      <c r="C90">
        <f t="shared" si="20"/>
        <v>54</v>
      </c>
      <c r="D90" s="17" t="str">
        <f>IF(AND($C$5&lt;=B90, B90&lt;=$C$17), B90-$C$5, "")</f>
        <v/>
      </c>
      <c r="E90" s="17" t="str">
        <f t="shared" si="21"/>
        <v/>
      </c>
      <c r="F90" s="26">
        <f t="shared" si="22"/>
        <v>-53</v>
      </c>
      <c r="G90" s="18">
        <f t="shared" si="23"/>
        <v>54</v>
      </c>
      <c r="H90" s="11">
        <f t="shared" si="24"/>
        <v>0</v>
      </c>
      <c r="I90" s="10">
        <f t="shared" si="5"/>
        <v>0</v>
      </c>
      <c r="J90" s="11">
        <f>IF(B90&gt;=$C$5,($C$17-$C$5)-C90, "")</f>
        <v>-54</v>
      </c>
      <c r="K90" s="11">
        <f>IF(B90&gt;=$C$5,J90*$C$9*$C$11,"")</f>
        <v>0</v>
      </c>
      <c r="L90" s="11">
        <f t="shared" si="29"/>
        <v>0</v>
      </c>
      <c r="M90" s="11">
        <f>IF(B90&gt;=$C$5, (18-$C$16)-C90, "")</f>
        <v>-36</v>
      </c>
      <c r="N90" s="11">
        <f>IF(B90&gt;=$C$5,4*$C$15*$C$14,"")</f>
        <v>0</v>
      </c>
      <c r="O90" s="11">
        <f t="shared" si="7"/>
        <v>0</v>
      </c>
      <c r="P90" s="5">
        <f>IF(B90&gt;=$C$5,$C$13-C90,"")</f>
        <v>-53</v>
      </c>
      <c r="Q90" s="5">
        <f>IF(B90&gt;=$C$5,$C$12/$C$13*P90,"")</f>
        <v>0</v>
      </c>
      <c r="R90" s="5">
        <f t="shared" si="30"/>
        <v>0</v>
      </c>
      <c r="S90" s="43">
        <f t="shared" si="16"/>
        <v>0</v>
      </c>
      <c r="T90" s="32">
        <f>IF(AND($C$5&lt;=B90,B90&lt;= $C$17), FV($C$23/12,12*C90,$C$32,$C$20,0)*-1,0)</f>
        <v>0</v>
      </c>
      <c r="V90" s="5">
        <f t="shared" si="9"/>
        <v>0</v>
      </c>
      <c r="W90" s="5">
        <f t="shared" si="10"/>
        <v>0</v>
      </c>
      <c r="X90" s="5" t="e">
        <f t="shared" si="25"/>
        <v>#VALUE!</v>
      </c>
      <c r="Z90" s="5">
        <f t="shared" si="26"/>
        <v>0</v>
      </c>
      <c r="AA90" s="70" t="str">
        <f t="shared" si="17"/>
        <v/>
      </c>
      <c r="AB90" s="45">
        <v>0</v>
      </c>
      <c r="AC90" s="32">
        <f>IF(AND($C$5&lt;=B90, B90&lt;=$C$17), FV($C$22/12,12*D90,$C$21,$C$20,0)*-1,0)</f>
        <v>0</v>
      </c>
      <c r="AE90" s="5">
        <f t="shared" si="27"/>
        <v>0</v>
      </c>
      <c r="AF90" s="5">
        <f t="shared" si="14"/>
        <v>0</v>
      </c>
      <c r="AG90" s="5">
        <f t="shared" si="28"/>
        <v>0</v>
      </c>
      <c r="AI90" s="5">
        <f t="shared" si="18"/>
        <v>0</v>
      </c>
      <c r="AJ90" s="71" t="str">
        <f t="shared" si="19"/>
        <v/>
      </c>
      <c r="AK90" s="65">
        <v>0</v>
      </c>
      <c r="AL90" s="66"/>
    </row>
    <row r="91" spans="2:38" x14ac:dyDescent="0.35">
      <c r="B91" s="16">
        <v>55</v>
      </c>
      <c r="C91">
        <f t="shared" si="20"/>
        <v>55</v>
      </c>
      <c r="D91" s="17" t="str">
        <f>IF(AND($C$5&lt;=B91, B91&lt;=$C$17), B91-$C$5, "")</f>
        <v/>
      </c>
      <c r="E91" s="17" t="str">
        <f t="shared" si="21"/>
        <v/>
      </c>
      <c r="F91" s="26">
        <f t="shared" si="22"/>
        <v>-54</v>
      </c>
      <c r="G91" s="18">
        <f t="shared" si="23"/>
        <v>55</v>
      </c>
      <c r="H91" s="11">
        <f t="shared" si="24"/>
        <v>0</v>
      </c>
      <c r="I91" s="10">
        <f t="shared" si="5"/>
        <v>0</v>
      </c>
      <c r="J91" s="11">
        <f>IF(B91&gt;=$C$5,($C$17-$C$5)-C91, "")</f>
        <v>-55</v>
      </c>
      <c r="K91" s="11">
        <f>IF(B91&gt;=$C$5,J91*$C$9*$C$11,"")</f>
        <v>0</v>
      </c>
      <c r="L91" s="11">
        <f t="shared" si="29"/>
        <v>0</v>
      </c>
      <c r="M91" s="11">
        <f>IF(B91&gt;=$C$5, (18-$C$16)-C91, "")</f>
        <v>-37</v>
      </c>
      <c r="N91" s="11">
        <f>IF(B91&gt;=$C$5,4*$C$15*$C$14,"")</f>
        <v>0</v>
      </c>
      <c r="O91" s="11">
        <f t="shared" si="7"/>
        <v>0</v>
      </c>
      <c r="P91" s="5">
        <f>IF(B91&gt;=$C$5,$C$13-C91,"")</f>
        <v>-54</v>
      </c>
      <c r="Q91" s="5">
        <f>IF(B91&gt;=$C$5,$C$12/$C$13*P91,"")</f>
        <v>0</v>
      </c>
      <c r="R91" s="5">
        <f t="shared" si="30"/>
        <v>0</v>
      </c>
      <c r="S91" s="43">
        <f t="shared" si="16"/>
        <v>0</v>
      </c>
      <c r="T91" s="32">
        <f>IF(AND($C$5&lt;=B91,B91&lt;= $C$17), FV($C$23/12,12*C91,$C$32,$C$20,0)*-1,0)</f>
        <v>0</v>
      </c>
      <c r="V91" s="5">
        <f t="shared" si="9"/>
        <v>0</v>
      </c>
      <c r="W91" s="5">
        <f t="shared" si="10"/>
        <v>0</v>
      </c>
      <c r="X91" s="5" t="e">
        <f t="shared" si="25"/>
        <v>#VALUE!</v>
      </c>
      <c r="Z91" s="5">
        <f t="shared" si="26"/>
        <v>0</v>
      </c>
      <c r="AA91" s="70" t="str">
        <f t="shared" si="17"/>
        <v/>
      </c>
      <c r="AB91" s="45">
        <v>0</v>
      </c>
      <c r="AC91" s="32">
        <f>IF(AND($C$5&lt;=B91, B91&lt;=$C$17), FV($C$22/12,12*D91,$C$21,$C$20,0)*-1,0)</f>
        <v>0</v>
      </c>
      <c r="AE91" s="5">
        <f t="shared" si="27"/>
        <v>0</v>
      </c>
      <c r="AF91" s="5">
        <f t="shared" si="14"/>
        <v>0</v>
      </c>
      <c r="AG91" s="5">
        <f t="shared" si="28"/>
        <v>0</v>
      </c>
      <c r="AI91" s="5">
        <f t="shared" si="18"/>
        <v>0</v>
      </c>
      <c r="AJ91" s="71" t="str">
        <f t="shared" si="19"/>
        <v/>
      </c>
      <c r="AK91" s="65">
        <v>0</v>
      </c>
      <c r="AL91" s="66"/>
    </row>
    <row r="92" spans="2:38" x14ac:dyDescent="0.35">
      <c r="B92" s="16">
        <v>56</v>
      </c>
      <c r="C92">
        <f t="shared" si="20"/>
        <v>56</v>
      </c>
      <c r="D92" s="17" t="str">
        <f>IF(AND($C$5&lt;=B92, B92&lt;=$C$17), B92-$C$5, "")</f>
        <v/>
      </c>
      <c r="E92" s="17" t="str">
        <f t="shared" si="21"/>
        <v/>
      </c>
      <c r="F92" s="26">
        <f t="shared" si="22"/>
        <v>-55</v>
      </c>
      <c r="G92" s="18">
        <f t="shared" si="23"/>
        <v>56</v>
      </c>
      <c r="H92" s="11">
        <f t="shared" si="24"/>
        <v>0</v>
      </c>
      <c r="I92" s="10">
        <f t="shared" si="5"/>
        <v>0</v>
      </c>
      <c r="J92" s="11">
        <f>IF(B92&gt;=$C$5,($C$17-$C$5)-C92, "")</f>
        <v>-56</v>
      </c>
      <c r="K92" s="11">
        <f>IF(B92&gt;=$C$5,J92*$C$9*$C$11,"")</f>
        <v>0</v>
      </c>
      <c r="L92" s="11">
        <f t="shared" si="29"/>
        <v>0</v>
      </c>
      <c r="M92" s="11">
        <f>IF(B92&gt;=$C$5, (18-$C$16)-C92, "")</f>
        <v>-38</v>
      </c>
      <c r="N92" s="11">
        <f>IF(B92&gt;=$C$5,4*$C$15*$C$14,"")</f>
        <v>0</v>
      </c>
      <c r="O92" s="11">
        <f t="shared" si="7"/>
        <v>0</v>
      </c>
      <c r="P92" s="5">
        <f>IF(B92&gt;=$C$5,$C$13-C92,"")</f>
        <v>-55</v>
      </c>
      <c r="Q92" s="5">
        <f>IF(B92&gt;=$C$5,$C$12/$C$13*P92,"")</f>
        <v>0</v>
      </c>
      <c r="R92" s="5">
        <f t="shared" si="30"/>
        <v>0</v>
      </c>
      <c r="S92" s="43">
        <f t="shared" si="16"/>
        <v>0</v>
      </c>
      <c r="T92" s="32">
        <f>IF(AND($C$5&lt;=B92,B92&lt;= $C$17), FV($C$23/12,12*C92,$C$32,$C$20,0)*-1,0)</f>
        <v>0</v>
      </c>
      <c r="V92" s="5">
        <f t="shared" si="9"/>
        <v>0</v>
      </c>
      <c r="W92" s="5">
        <f t="shared" si="10"/>
        <v>0</v>
      </c>
      <c r="X92" s="5" t="e">
        <f t="shared" si="25"/>
        <v>#VALUE!</v>
      </c>
      <c r="Z92" s="5">
        <f t="shared" si="26"/>
        <v>0</v>
      </c>
      <c r="AA92" s="70" t="str">
        <f t="shared" si="17"/>
        <v/>
      </c>
      <c r="AB92" s="45">
        <v>0</v>
      </c>
      <c r="AC92" s="32">
        <f>IF(AND($C$5&lt;=B92, B92&lt;=$C$17), FV($C$22/12,12*D92,$C$21,$C$20,0)*-1,0)</f>
        <v>0</v>
      </c>
      <c r="AE92" s="5">
        <f t="shared" si="27"/>
        <v>0</v>
      </c>
      <c r="AF92" s="5">
        <f t="shared" si="14"/>
        <v>0</v>
      </c>
      <c r="AG92" s="5">
        <f t="shared" si="28"/>
        <v>0</v>
      </c>
      <c r="AI92" s="5">
        <f t="shared" si="18"/>
        <v>0</v>
      </c>
      <c r="AJ92" s="71" t="str">
        <f t="shared" si="19"/>
        <v/>
      </c>
      <c r="AK92" s="65">
        <v>0</v>
      </c>
      <c r="AL92" s="66"/>
    </row>
    <row r="93" spans="2:38" x14ac:dyDescent="0.35">
      <c r="B93" s="16">
        <v>57</v>
      </c>
      <c r="C93">
        <f t="shared" si="20"/>
        <v>57</v>
      </c>
      <c r="D93" s="17" t="str">
        <f>IF(AND($C$5&lt;=B93, B93&lt;=$C$17), B93-$C$5, "")</f>
        <v/>
      </c>
      <c r="E93" s="17" t="str">
        <f t="shared" si="21"/>
        <v/>
      </c>
      <c r="F93" s="26">
        <f t="shared" si="22"/>
        <v>-56</v>
      </c>
      <c r="G93" s="18">
        <f t="shared" si="23"/>
        <v>57</v>
      </c>
      <c r="H93" s="11">
        <f t="shared" si="24"/>
        <v>0</v>
      </c>
      <c r="I93" s="10">
        <f t="shared" si="5"/>
        <v>0</v>
      </c>
      <c r="J93" s="11">
        <f>IF(B93&gt;=$C$5,($C$17-$C$5)-C93, "")</f>
        <v>-57</v>
      </c>
      <c r="K93" s="11">
        <f>IF(B93&gt;=$C$5,J93*$C$9*$C$11,"")</f>
        <v>0</v>
      </c>
      <c r="L93" s="11">
        <f t="shared" si="29"/>
        <v>0</v>
      </c>
      <c r="M93" s="11">
        <f>IF(B93&gt;=$C$5, (18-$C$16)-C93, "")</f>
        <v>-39</v>
      </c>
      <c r="N93" s="11">
        <f>IF(B93&gt;=$C$5,4*$C$15*$C$14,"")</f>
        <v>0</v>
      </c>
      <c r="O93" s="11">
        <f t="shared" si="7"/>
        <v>0</v>
      </c>
      <c r="P93" s="5">
        <f>IF(B93&gt;=$C$5,$C$13-C93,"")</f>
        <v>-56</v>
      </c>
      <c r="Q93" s="5">
        <f>IF(B93&gt;=$C$5,$C$12/$C$13*P93,"")</f>
        <v>0</v>
      </c>
      <c r="R93" s="5">
        <f t="shared" si="30"/>
        <v>0</v>
      </c>
      <c r="S93" s="43">
        <f t="shared" si="16"/>
        <v>0</v>
      </c>
      <c r="T93" s="32">
        <f>IF(AND($C$5&lt;=B93,B93&lt;= $C$17), FV($C$23/12,12*C93,$C$32,$C$20,0)*-1,0)</f>
        <v>0</v>
      </c>
      <c r="V93" s="5">
        <f t="shared" si="9"/>
        <v>0</v>
      </c>
      <c r="W93" s="5">
        <f t="shared" si="10"/>
        <v>0</v>
      </c>
      <c r="X93" s="5" t="e">
        <f t="shared" si="25"/>
        <v>#VALUE!</v>
      </c>
      <c r="Z93" s="5">
        <f t="shared" si="26"/>
        <v>0</v>
      </c>
      <c r="AA93" s="70" t="str">
        <f t="shared" si="17"/>
        <v/>
      </c>
      <c r="AB93" s="45">
        <v>0</v>
      </c>
      <c r="AC93" s="32">
        <f>IF(AND($C$5&lt;=B93, B93&lt;=$C$17), FV($C$22/12,12*D93,$C$21,$C$20,0)*-1,0)</f>
        <v>0</v>
      </c>
      <c r="AE93" s="5">
        <f t="shared" si="27"/>
        <v>0</v>
      </c>
      <c r="AF93" s="5">
        <f t="shared" si="14"/>
        <v>0</v>
      </c>
      <c r="AG93" s="5">
        <f t="shared" si="28"/>
        <v>0</v>
      </c>
      <c r="AI93" s="5">
        <f t="shared" si="18"/>
        <v>0</v>
      </c>
      <c r="AJ93" s="71" t="str">
        <f t="shared" si="19"/>
        <v/>
      </c>
      <c r="AK93" s="65">
        <v>0</v>
      </c>
      <c r="AL93" s="66"/>
    </row>
    <row r="94" spans="2:38" x14ac:dyDescent="0.35">
      <c r="B94" s="16">
        <v>58</v>
      </c>
      <c r="C94">
        <f t="shared" si="20"/>
        <v>58</v>
      </c>
      <c r="D94" s="17" t="str">
        <f>IF(AND($C$5&lt;=B94, B94&lt;=$C$17), B94-$C$5, "")</f>
        <v/>
      </c>
      <c r="E94" s="17" t="str">
        <f t="shared" si="21"/>
        <v/>
      </c>
      <c r="F94" s="26">
        <f t="shared" si="22"/>
        <v>-57</v>
      </c>
      <c r="G94" s="18">
        <f t="shared" si="23"/>
        <v>58</v>
      </c>
      <c r="H94" s="11">
        <f t="shared" si="24"/>
        <v>0</v>
      </c>
      <c r="I94" s="10">
        <f t="shared" si="5"/>
        <v>0</v>
      </c>
      <c r="J94" s="11">
        <f>IF(B94&gt;=$C$5,($C$17-$C$5)-C94, "")</f>
        <v>-58</v>
      </c>
      <c r="K94" s="11">
        <f>IF(B94&gt;=$C$5,J94*$C$9*$C$11,"")</f>
        <v>0</v>
      </c>
      <c r="L94" s="11">
        <f t="shared" si="29"/>
        <v>0</v>
      </c>
      <c r="M94" s="11">
        <f>IF(B94&gt;=$C$5, (18-$C$16)-C94, "")</f>
        <v>-40</v>
      </c>
      <c r="N94" s="11">
        <f>IF(B94&gt;=$C$5,4*$C$15*$C$14,"")</f>
        <v>0</v>
      </c>
      <c r="O94" s="11">
        <f t="shared" si="7"/>
        <v>0</v>
      </c>
      <c r="P94" s="5">
        <f>IF(B94&gt;=$C$5,$C$13-C94,"")</f>
        <v>-57</v>
      </c>
      <c r="Q94" s="5">
        <f>IF(B94&gt;=$C$5,$C$12/$C$13*P94,"")</f>
        <v>0</v>
      </c>
      <c r="R94" s="5">
        <f t="shared" si="30"/>
        <v>0</v>
      </c>
      <c r="S94" s="43">
        <f t="shared" si="16"/>
        <v>0</v>
      </c>
      <c r="T94" s="32">
        <f>IF(AND($C$5&lt;=B94,B94&lt;= $C$17), FV($C$23/12,12*C94,$C$32,$C$20,0)*-1,0)</f>
        <v>0</v>
      </c>
      <c r="V94" s="5">
        <f t="shared" si="9"/>
        <v>0</v>
      </c>
      <c r="W94" s="5">
        <f t="shared" si="10"/>
        <v>0</v>
      </c>
      <c r="X94" s="5" t="e">
        <f t="shared" si="25"/>
        <v>#VALUE!</v>
      </c>
      <c r="Z94" s="5">
        <f t="shared" si="26"/>
        <v>0</v>
      </c>
      <c r="AA94" s="70" t="str">
        <f t="shared" si="17"/>
        <v/>
      </c>
      <c r="AB94" s="45">
        <v>0</v>
      </c>
      <c r="AC94" s="32">
        <f>IF(AND($C$5&lt;=B94, B94&lt;=$C$17), FV($C$22/12,12*D94,$C$21,$C$20,0)*-1,0)</f>
        <v>0</v>
      </c>
      <c r="AE94" s="5">
        <f t="shared" si="27"/>
        <v>0</v>
      </c>
      <c r="AF94" s="5">
        <f t="shared" si="14"/>
        <v>0</v>
      </c>
      <c r="AG94" s="5">
        <f t="shared" si="28"/>
        <v>0</v>
      </c>
      <c r="AI94" s="5">
        <f t="shared" si="18"/>
        <v>0</v>
      </c>
      <c r="AJ94" s="71" t="str">
        <f t="shared" si="19"/>
        <v/>
      </c>
      <c r="AK94" s="65">
        <v>0</v>
      </c>
      <c r="AL94" s="66"/>
    </row>
    <row r="95" spans="2:38" x14ac:dyDescent="0.35">
      <c r="B95" s="16">
        <v>59</v>
      </c>
      <c r="C95">
        <f t="shared" si="20"/>
        <v>59</v>
      </c>
      <c r="D95" s="17" t="str">
        <f>IF(AND($C$5&lt;=B95, B95&lt;=$C$17), B95-$C$5, "")</f>
        <v/>
      </c>
      <c r="E95" s="17" t="str">
        <f t="shared" si="21"/>
        <v/>
      </c>
      <c r="F95" s="26">
        <f t="shared" si="22"/>
        <v>-58</v>
      </c>
      <c r="G95" s="18">
        <f t="shared" si="23"/>
        <v>59</v>
      </c>
      <c r="H95" s="11">
        <f t="shared" si="24"/>
        <v>0</v>
      </c>
      <c r="I95" s="10">
        <f t="shared" si="5"/>
        <v>0</v>
      </c>
      <c r="J95" s="11">
        <f>IF(B95&gt;=$C$5,($C$17-$C$5)-C95, "")</f>
        <v>-59</v>
      </c>
      <c r="K95" s="11">
        <f>IF(B95&gt;=$C$5,J95*$C$9*$C$11,"")</f>
        <v>0</v>
      </c>
      <c r="L95" s="11">
        <f t="shared" si="29"/>
        <v>0</v>
      </c>
      <c r="M95" s="11">
        <f>IF(B95&gt;=$C$5, (18-$C$16)-C95, "")</f>
        <v>-41</v>
      </c>
      <c r="N95" s="11">
        <f>IF(B95&gt;=$C$5,4*$C$15*$C$14,"")</f>
        <v>0</v>
      </c>
      <c r="O95" s="11">
        <f t="shared" si="7"/>
        <v>0</v>
      </c>
      <c r="P95" s="5">
        <f>IF(B95&gt;=$C$5,$C$13-C95,"")</f>
        <v>-58</v>
      </c>
      <c r="Q95" s="5">
        <f>IF(B95&gt;=$C$5,$C$12/$C$13*P95,"")</f>
        <v>0</v>
      </c>
      <c r="R95" s="5">
        <f t="shared" si="30"/>
        <v>0</v>
      </c>
      <c r="S95" s="43">
        <f t="shared" si="16"/>
        <v>0</v>
      </c>
      <c r="T95" s="32">
        <f>IF(AND($C$5&lt;=B95,B95&lt;= $C$17), FV($C$23/12,12*C95,$C$32,$C$20,0)*-1,0)</f>
        <v>0</v>
      </c>
      <c r="V95" s="5">
        <f t="shared" si="9"/>
        <v>0</v>
      </c>
      <c r="W95" s="5">
        <f t="shared" si="10"/>
        <v>0</v>
      </c>
      <c r="X95" s="5" t="e">
        <f t="shared" si="25"/>
        <v>#VALUE!</v>
      </c>
      <c r="Z95" s="5">
        <f t="shared" si="26"/>
        <v>0</v>
      </c>
      <c r="AA95" s="70" t="str">
        <f t="shared" si="17"/>
        <v/>
      </c>
      <c r="AB95" s="45">
        <v>0</v>
      </c>
      <c r="AC95" s="32">
        <f>IF(AND($C$5&lt;=B95, B95&lt;=$C$17), FV($C$22/12,12*D95,$C$21,$C$20,0)*-1,0)</f>
        <v>0</v>
      </c>
      <c r="AE95" s="5">
        <f t="shared" si="27"/>
        <v>0</v>
      </c>
      <c r="AF95" s="5">
        <f t="shared" si="14"/>
        <v>0</v>
      </c>
      <c r="AG95" s="5">
        <f t="shared" si="28"/>
        <v>0</v>
      </c>
      <c r="AI95" s="5">
        <f t="shared" si="18"/>
        <v>0</v>
      </c>
      <c r="AJ95" s="71" t="str">
        <f t="shared" si="19"/>
        <v/>
      </c>
      <c r="AK95" s="65">
        <v>0</v>
      </c>
      <c r="AL95" s="66"/>
    </row>
    <row r="96" spans="2:38" x14ac:dyDescent="0.35">
      <c r="B96" s="16">
        <v>60</v>
      </c>
      <c r="C96">
        <f t="shared" si="20"/>
        <v>60</v>
      </c>
      <c r="D96" s="17" t="str">
        <f>IF(AND($C$5&lt;=B96, B96&lt;=$C$17), B96-$C$5, "")</f>
        <v/>
      </c>
      <c r="E96" s="17" t="str">
        <f t="shared" si="21"/>
        <v/>
      </c>
      <c r="F96" s="26">
        <f t="shared" si="22"/>
        <v>-59</v>
      </c>
      <c r="G96" s="18">
        <f t="shared" si="23"/>
        <v>60</v>
      </c>
      <c r="H96" s="11">
        <f t="shared" si="24"/>
        <v>0</v>
      </c>
      <c r="I96" s="10">
        <f t="shared" si="5"/>
        <v>0</v>
      </c>
      <c r="J96" s="11">
        <f>IF(B96&gt;=$C$5,($C$17-$C$5)-C96, "")</f>
        <v>-60</v>
      </c>
      <c r="K96" s="11">
        <f>IF(B96&gt;=$C$5,J96*$C$9*$C$11,"")</f>
        <v>0</v>
      </c>
      <c r="L96" s="11">
        <f t="shared" si="29"/>
        <v>0</v>
      </c>
      <c r="M96" s="11">
        <f>IF(B96&gt;=$C$5, (18-$C$16)-C96, "")</f>
        <v>-42</v>
      </c>
      <c r="N96" s="11">
        <f>IF(B96&gt;=$C$5,4*$C$15*$C$14,"")</f>
        <v>0</v>
      </c>
      <c r="O96" s="11">
        <f t="shared" si="7"/>
        <v>0</v>
      </c>
      <c r="P96" s="5">
        <f>IF(B96&gt;=$C$5,$C$13-C96,"")</f>
        <v>-59</v>
      </c>
      <c r="Q96" s="5">
        <f>IF(B96&gt;=$C$5,$C$12/$C$13*P96,"")</f>
        <v>0</v>
      </c>
      <c r="R96" s="5">
        <f t="shared" si="30"/>
        <v>0</v>
      </c>
      <c r="S96" s="43">
        <f t="shared" si="16"/>
        <v>0</v>
      </c>
      <c r="T96" s="32">
        <f>IF(AND($C$5&lt;=B96,B96&lt;= $C$17), FV($C$23/12,12*C96,$C$32,$C$20,0)*-1,0)</f>
        <v>0</v>
      </c>
      <c r="V96" s="5">
        <f t="shared" si="9"/>
        <v>0</v>
      </c>
      <c r="W96" s="5">
        <f t="shared" si="10"/>
        <v>0</v>
      </c>
      <c r="X96" s="5" t="e">
        <f t="shared" si="25"/>
        <v>#VALUE!</v>
      </c>
      <c r="Z96" s="5">
        <f t="shared" si="26"/>
        <v>0</v>
      </c>
      <c r="AA96" s="70" t="str">
        <f t="shared" si="17"/>
        <v/>
      </c>
      <c r="AB96" s="45">
        <v>0</v>
      </c>
      <c r="AC96" s="32">
        <f>IF(AND($C$5&lt;=B96, B96&lt;=$C$17), FV($C$22/12,12*D96,$C$21,$C$20,0)*-1,0)</f>
        <v>0</v>
      </c>
      <c r="AE96" s="5">
        <f t="shared" si="27"/>
        <v>0</v>
      </c>
      <c r="AF96" s="5">
        <f t="shared" si="14"/>
        <v>0</v>
      </c>
      <c r="AG96" s="5">
        <f t="shared" si="28"/>
        <v>0</v>
      </c>
      <c r="AI96" s="5">
        <f t="shared" si="18"/>
        <v>0</v>
      </c>
      <c r="AJ96" s="71" t="str">
        <f t="shared" si="19"/>
        <v/>
      </c>
      <c r="AK96" s="65">
        <v>0</v>
      </c>
      <c r="AL96" s="66"/>
    </row>
    <row r="97" spans="2:38" x14ac:dyDescent="0.35">
      <c r="B97" s="16">
        <v>61</v>
      </c>
      <c r="C97">
        <f t="shared" si="20"/>
        <v>61</v>
      </c>
      <c r="D97" s="17" t="str">
        <f>IF(AND($C$5&lt;=B97, B97&lt;=$C$17), B97-$C$5, "")</f>
        <v/>
      </c>
      <c r="E97" s="17" t="str">
        <f t="shared" si="21"/>
        <v/>
      </c>
      <c r="F97" s="26">
        <f t="shared" si="22"/>
        <v>-60</v>
      </c>
      <c r="G97" s="18">
        <f t="shared" si="23"/>
        <v>61</v>
      </c>
      <c r="H97" s="11">
        <f t="shared" si="24"/>
        <v>0</v>
      </c>
      <c r="I97" s="10">
        <f t="shared" si="5"/>
        <v>0</v>
      </c>
      <c r="J97" s="11">
        <f>IF(B97&gt;=$C$5,($C$17-$C$5)-C97, "")</f>
        <v>-61</v>
      </c>
      <c r="K97" s="11">
        <f>IF(B97&gt;=$C$5,J97*$C$9*$C$11,"")</f>
        <v>0</v>
      </c>
      <c r="L97" s="11">
        <f t="shared" si="29"/>
        <v>0</v>
      </c>
      <c r="M97" s="11">
        <f>IF(B97&gt;=$C$5, (18-$C$16)-C97, "")</f>
        <v>-43</v>
      </c>
      <c r="N97" s="11">
        <f>IF(B97&gt;=$C$5,4*$C$15*$C$14,"")</f>
        <v>0</v>
      </c>
      <c r="O97" s="11">
        <f t="shared" si="7"/>
        <v>0</v>
      </c>
      <c r="P97" s="5">
        <f>IF(B97&gt;=$C$5,$C$13-C97,"")</f>
        <v>-60</v>
      </c>
      <c r="Q97" s="5">
        <f>IF(B97&gt;=$C$5,$C$12/$C$13*P97,"")</f>
        <v>0</v>
      </c>
      <c r="R97" s="5">
        <f t="shared" si="30"/>
        <v>0</v>
      </c>
      <c r="S97" s="43">
        <f t="shared" si="16"/>
        <v>0</v>
      </c>
      <c r="T97" s="32">
        <f>IF(AND($C$5&lt;=B97,B97&lt;= $C$17), FV($C$23/12,12*C97,$C$32,$C$20,0)*-1,0)</f>
        <v>0</v>
      </c>
      <c r="V97" s="5">
        <f t="shared" si="9"/>
        <v>0</v>
      </c>
      <c r="W97" s="5">
        <f t="shared" si="10"/>
        <v>0</v>
      </c>
      <c r="X97" s="5" t="e">
        <f t="shared" si="25"/>
        <v>#VALUE!</v>
      </c>
      <c r="Z97" s="5">
        <f t="shared" si="26"/>
        <v>0</v>
      </c>
      <c r="AA97" s="70" t="str">
        <f t="shared" si="17"/>
        <v/>
      </c>
      <c r="AB97" s="45">
        <v>0</v>
      </c>
      <c r="AC97" s="32">
        <f>IF(AND($C$5&lt;=B97, B97&lt;=$C$17), FV($C$22/12,12*D97,$C$21,$C$20,0)*-1,0)</f>
        <v>0</v>
      </c>
      <c r="AE97" s="5">
        <f t="shared" si="27"/>
        <v>0</v>
      </c>
      <c r="AF97" s="5">
        <f t="shared" si="14"/>
        <v>0</v>
      </c>
      <c r="AG97" s="5">
        <f t="shared" si="28"/>
        <v>0</v>
      </c>
      <c r="AI97" s="5">
        <f t="shared" si="18"/>
        <v>0</v>
      </c>
      <c r="AJ97" s="71" t="str">
        <f t="shared" si="19"/>
        <v/>
      </c>
      <c r="AK97" s="65">
        <v>0</v>
      </c>
      <c r="AL97" s="66"/>
    </row>
    <row r="98" spans="2:38" x14ac:dyDescent="0.35">
      <c r="B98" s="16">
        <v>62</v>
      </c>
      <c r="C98">
        <f t="shared" si="20"/>
        <v>62</v>
      </c>
      <c r="D98" s="17" t="str">
        <f>IF(AND($C$5&lt;=B98, B98&lt;=$C$17), B98-$C$5, "")</f>
        <v/>
      </c>
      <c r="E98" s="17" t="str">
        <f t="shared" si="21"/>
        <v/>
      </c>
      <c r="F98" s="26">
        <f t="shared" si="22"/>
        <v>-61</v>
      </c>
      <c r="G98" s="18">
        <f t="shared" si="23"/>
        <v>62</v>
      </c>
      <c r="H98" s="11">
        <f t="shared" si="24"/>
        <v>0</v>
      </c>
      <c r="I98" s="10">
        <f t="shared" si="5"/>
        <v>0</v>
      </c>
      <c r="J98" s="11">
        <f>IF(B98&gt;=$C$5,($C$17-$C$5)-C98, "")</f>
        <v>-62</v>
      </c>
      <c r="K98" s="11">
        <f>IF(B98&gt;=$C$5,J98*$C$9*$C$11,"")</f>
        <v>0</v>
      </c>
      <c r="L98" s="11">
        <f t="shared" si="29"/>
        <v>0</v>
      </c>
      <c r="M98" s="11">
        <f>IF(B98&gt;=$C$5, (18-$C$16)-C98, "")</f>
        <v>-44</v>
      </c>
      <c r="N98" s="11">
        <f>IF(B98&gt;=$C$5,4*$C$15*$C$14,"")</f>
        <v>0</v>
      </c>
      <c r="O98" s="11">
        <f t="shared" si="7"/>
        <v>0</v>
      </c>
      <c r="P98" s="5">
        <f>IF(B98&gt;=$C$5,$C$13-C98,"")</f>
        <v>-61</v>
      </c>
      <c r="Q98" s="5">
        <f>IF(B98&gt;=$C$5,$C$12/$C$13*P98,"")</f>
        <v>0</v>
      </c>
      <c r="R98" s="5">
        <f t="shared" si="30"/>
        <v>0</v>
      </c>
      <c r="S98" s="43">
        <f t="shared" si="16"/>
        <v>0</v>
      </c>
      <c r="T98" s="32">
        <f>IF(AND($C$5&lt;=B98,B98&lt;= $C$17), FV($C$23/12,12*C98,$C$32,$C$20,0)*-1,0)</f>
        <v>0</v>
      </c>
      <c r="V98" s="5">
        <f t="shared" si="9"/>
        <v>0</v>
      </c>
      <c r="W98" s="5">
        <f t="shared" si="10"/>
        <v>0</v>
      </c>
      <c r="X98" s="5" t="e">
        <f t="shared" si="25"/>
        <v>#VALUE!</v>
      </c>
      <c r="Z98" s="5">
        <f t="shared" si="26"/>
        <v>0</v>
      </c>
      <c r="AA98" s="70" t="str">
        <f t="shared" si="17"/>
        <v/>
      </c>
      <c r="AB98" s="45">
        <v>0</v>
      </c>
      <c r="AC98" s="32">
        <f>IF(AND($C$5&lt;=B98, B98&lt;=$C$17), FV($C$22/12,12*D98,$C$21,$C$20,0)*-1,0)</f>
        <v>0</v>
      </c>
      <c r="AE98" s="5">
        <f t="shared" si="27"/>
        <v>0</v>
      </c>
      <c r="AF98" s="5">
        <f t="shared" si="14"/>
        <v>0</v>
      </c>
      <c r="AG98" s="5">
        <f t="shared" si="28"/>
        <v>0</v>
      </c>
      <c r="AI98" s="5">
        <f t="shared" si="18"/>
        <v>0</v>
      </c>
      <c r="AJ98" s="71" t="str">
        <f t="shared" si="19"/>
        <v/>
      </c>
      <c r="AK98" s="65">
        <v>0</v>
      </c>
      <c r="AL98" s="66"/>
    </row>
    <row r="99" spans="2:38" x14ac:dyDescent="0.35">
      <c r="B99" s="16">
        <v>63</v>
      </c>
      <c r="C99">
        <f t="shared" si="20"/>
        <v>63</v>
      </c>
      <c r="D99" s="17" t="str">
        <f>IF(AND($C$5&lt;=B99, B99&lt;=$C$17), B99-$C$5, "")</f>
        <v/>
      </c>
      <c r="E99" s="17" t="str">
        <f t="shared" si="21"/>
        <v/>
      </c>
      <c r="F99" s="26">
        <f t="shared" si="22"/>
        <v>-62</v>
      </c>
      <c r="G99" s="18">
        <f t="shared" si="23"/>
        <v>63</v>
      </c>
      <c r="H99" s="11">
        <f t="shared" si="24"/>
        <v>0</v>
      </c>
      <c r="I99" s="10">
        <f t="shared" si="5"/>
        <v>0</v>
      </c>
      <c r="J99" s="11">
        <f>IF(B99&gt;=$C$5,($C$17-$C$5)-C99, "")</f>
        <v>-63</v>
      </c>
      <c r="K99" s="11">
        <f>IF(B99&gt;=$C$5,J99*$C$9*$C$11,"")</f>
        <v>0</v>
      </c>
      <c r="L99" s="11">
        <f t="shared" si="29"/>
        <v>0</v>
      </c>
      <c r="M99" s="11">
        <f>IF(B99&gt;=$C$5, (18-$C$16)-C99, "")</f>
        <v>-45</v>
      </c>
      <c r="N99" s="11">
        <f>IF(B99&gt;=$C$5,4*$C$15*$C$14,"")</f>
        <v>0</v>
      </c>
      <c r="O99" s="11">
        <f t="shared" si="7"/>
        <v>0</v>
      </c>
      <c r="P99" s="5">
        <f>IF(B99&gt;=$C$5,$C$13-C99,"")</f>
        <v>-62</v>
      </c>
      <c r="Q99" s="5">
        <f>IF(B99&gt;=$C$5,$C$12/$C$13*P99,"")</f>
        <v>0</v>
      </c>
      <c r="R99" s="5">
        <f t="shared" si="30"/>
        <v>0</v>
      </c>
      <c r="S99" s="43">
        <f t="shared" si="16"/>
        <v>0</v>
      </c>
      <c r="T99" s="32">
        <f>IF(AND($C$5&lt;=B99,B99&lt;= $C$17), FV($C$23/12,12*C99,$C$32,$C$20,0)*-1,0)</f>
        <v>0</v>
      </c>
      <c r="V99" s="5">
        <f t="shared" si="9"/>
        <v>0</v>
      </c>
      <c r="W99" s="5">
        <f t="shared" si="10"/>
        <v>0</v>
      </c>
      <c r="X99" s="5" t="e">
        <f t="shared" si="25"/>
        <v>#VALUE!</v>
      </c>
      <c r="Z99" s="5">
        <f t="shared" si="26"/>
        <v>0</v>
      </c>
      <c r="AA99" s="70" t="str">
        <f t="shared" si="17"/>
        <v/>
      </c>
      <c r="AB99" s="45">
        <v>0</v>
      </c>
      <c r="AC99" s="32">
        <f>IF(AND($C$5&lt;=B99, B99&lt;=$C$17), FV($C$22/12,12*D99,$C$21,$C$20,0)*-1,0)</f>
        <v>0</v>
      </c>
      <c r="AE99" s="5">
        <f t="shared" si="27"/>
        <v>0</v>
      </c>
      <c r="AF99" s="5">
        <f t="shared" si="14"/>
        <v>0</v>
      </c>
      <c r="AG99" s="5">
        <f t="shared" si="28"/>
        <v>0</v>
      </c>
      <c r="AI99" s="5">
        <f t="shared" si="18"/>
        <v>0</v>
      </c>
      <c r="AJ99" s="71" t="str">
        <f t="shared" si="19"/>
        <v/>
      </c>
      <c r="AK99" s="65">
        <v>0</v>
      </c>
      <c r="AL99" s="66"/>
    </row>
    <row r="100" spans="2:38" x14ac:dyDescent="0.35">
      <c r="B100" s="16">
        <v>64</v>
      </c>
      <c r="C100">
        <f t="shared" ref="C100:C131" si="31">IF($C$5&lt;=B100,$B100-$C$5,"")</f>
        <v>64</v>
      </c>
      <c r="D100" s="17" t="str">
        <f>IF(AND($C$5&lt;=B100, B100&lt;=$C$17), B100-$C$5, "")</f>
        <v/>
      </c>
      <c r="E100" s="17" t="str">
        <f t="shared" ref="E100:E136" si="32">IF(AND($C$17&lt;=B100, B100&lt;=$C$18), B100-$C$17, "")</f>
        <v/>
      </c>
      <c r="F100" s="26">
        <f t="shared" ref="F100:F136" si="33">IF(B100&gt;=$C$5, $C$8-C100, "")</f>
        <v>-63</v>
      </c>
      <c r="G100" s="18">
        <f t="shared" ref="G100:G136" si="34">IF(B100&gt;=$C$17, B100-$C$17, "")</f>
        <v>64</v>
      </c>
      <c r="H100" s="11">
        <f t="shared" ref="H100:H136" si="35">IF(B100&gt;=$C$5,$C$7/$C$8*F100,"")</f>
        <v>0</v>
      </c>
      <c r="I100" s="10">
        <f t="shared" ref="I100:I136" si="36">IF(H100&gt;0,H100,0)</f>
        <v>0</v>
      </c>
      <c r="J100" s="11">
        <f>IF(B100&gt;=$C$5,($C$17-$C$5)-C100, "")</f>
        <v>-64</v>
      </c>
      <c r="K100" s="11">
        <f>IF(B100&gt;=$C$5,J100*$C$9*$C$11,"")</f>
        <v>0</v>
      </c>
      <c r="L100" s="11">
        <f t="shared" si="29"/>
        <v>0</v>
      </c>
      <c r="M100" s="11">
        <f>IF(B100&gt;=$C$5, (18-$C$16)-C100, "")</f>
        <v>-46</v>
      </c>
      <c r="N100" s="11">
        <f>IF(B100&gt;=$C$5,4*$C$15*$C$14,"")</f>
        <v>0</v>
      </c>
      <c r="O100" s="11">
        <f t="shared" ref="O100:O136" si="37">IF(M100&gt;=0,N100,0)</f>
        <v>0</v>
      </c>
      <c r="P100" s="5">
        <f>IF(B100&gt;=$C$5,$C$13-C100,"")</f>
        <v>-63</v>
      </c>
      <c r="Q100" s="5">
        <f>IF(B100&gt;=$C$5,$C$12/$C$13*P100,"")</f>
        <v>0</v>
      </c>
      <c r="R100" s="5">
        <f t="shared" si="30"/>
        <v>0</v>
      </c>
      <c r="S100" s="43">
        <f t="shared" si="16"/>
        <v>0</v>
      </c>
      <c r="T100" s="32">
        <f>IF(AND($C$5&lt;=B100,B100&lt;= $C$17), FV($C$23/12,12*C100,$C$32,$C$20,0)*-1,0)</f>
        <v>0</v>
      </c>
      <c r="U100" s="25" t="s">
        <v>69</v>
      </c>
      <c r="V100" s="5">
        <f>Y99*$C$24</f>
        <v>0</v>
      </c>
      <c r="W100" s="5">
        <f t="shared" si="10"/>
        <v>0</v>
      </c>
      <c r="X100" s="5" t="e">
        <f t="shared" si="25"/>
        <v>#VALUE!</v>
      </c>
      <c r="Z100" s="5">
        <f t="shared" ref="Z100:Z131" si="38">T100+Y100</f>
        <v>0</v>
      </c>
      <c r="AA100" s="70" t="str">
        <f t="shared" si="17"/>
        <v/>
      </c>
      <c r="AB100" s="45">
        <v>0</v>
      </c>
      <c r="AC100" s="32">
        <f>IF(AND($C$5&lt;=B100, B100&lt;=$C$17), FV($C$22/12,12*D100,$C$21,$C$20,0)*-1,0)</f>
        <v>0</v>
      </c>
      <c r="AE100" s="5">
        <f t="shared" ref="AE100:AE136" si="39">AH99*$C$22</f>
        <v>0</v>
      </c>
      <c r="AF100" s="5">
        <f t="shared" ref="AF100:AF102" si="40">AH99+AE100</f>
        <v>0</v>
      </c>
      <c r="AG100" s="5">
        <f t="shared" ref="AG100:AG136" si="41">IF($B100&gt;$C$17,$C$28*((1+$C$25)^$G100),0)</f>
        <v>0</v>
      </c>
      <c r="AI100" s="5">
        <f t="shared" si="18"/>
        <v>0</v>
      </c>
      <c r="AJ100" s="71" t="str">
        <f t="shared" si="19"/>
        <v/>
      </c>
      <c r="AK100" s="65">
        <v>0</v>
      </c>
      <c r="AL100" s="66"/>
    </row>
    <row r="101" spans="2:38" x14ac:dyDescent="0.35">
      <c r="B101" s="16">
        <v>65</v>
      </c>
      <c r="C101">
        <f t="shared" si="31"/>
        <v>65</v>
      </c>
      <c r="D101" s="17" t="str">
        <f>IF(AND($C$5&lt;=B101, B101&lt;=$C$17), B101-$C$5, "")</f>
        <v/>
      </c>
      <c r="E101" s="17" t="str">
        <f t="shared" si="32"/>
        <v/>
      </c>
      <c r="F101" s="26">
        <f t="shared" si="33"/>
        <v>-64</v>
      </c>
      <c r="G101" s="18">
        <f t="shared" si="34"/>
        <v>65</v>
      </c>
      <c r="H101" s="11">
        <f t="shared" si="35"/>
        <v>0</v>
      </c>
      <c r="I101" s="10">
        <f t="shared" si="36"/>
        <v>0</v>
      </c>
      <c r="J101" s="11">
        <f>IF(B101&gt;=$C$5,($C$17-$C$5)-C101, "")</f>
        <v>-65</v>
      </c>
      <c r="K101" s="11">
        <f>IF(B101&gt;=$C$5,J101*$C$9*$C$11,"")</f>
        <v>0</v>
      </c>
      <c r="L101" s="11">
        <f t="shared" si="29"/>
        <v>0</v>
      </c>
      <c r="M101" s="11">
        <f>IF(B101&gt;=$C$5, (18-$C$16)-C101, "")</f>
        <v>-47</v>
      </c>
      <c r="N101" s="11">
        <f>IF(B101&gt;=$C$5,4*$C$15*$C$14,"")</f>
        <v>0</v>
      </c>
      <c r="O101" s="11">
        <f t="shared" si="37"/>
        <v>0</v>
      </c>
      <c r="P101" s="5">
        <f>IF(B101&gt;=$C$5,$C$13-C101,"")</f>
        <v>-64</v>
      </c>
      <c r="Q101" s="5">
        <f>IF(B101&gt;=$C$5,$C$12/$C$13*P101,"")</f>
        <v>0</v>
      </c>
      <c r="R101" s="5">
        <f t="shared" si="30"/>
        <v>0</v>
      </c>
      <c r="S101" s="43">
        <f t="shared" ref="S101:S136" si="42">IF(B101&gt;=$C$5,I101+L101+O101+R101,"")</f>
        <v>0</v>
      </c>
      <c r="T101" s="32">
        <f>IF(AND($C$5&lt;=B101,B101&lt;= $C$17), FV($C$23/12,12*C101,$C$32,$C$20,0)*-1,0)</f>
        <v>0</v>
      </c>
      <c r="U101" s="24">
        <f>T101-C29</f>
        <v>0</v>
      </c>
      <c r="V101" s="24">
        <f>Y100*$C$24</f>
        <v>0</v>
      </c>
      <c r="W101" s="24">
        <f t="shared" ref="W101:W102" si="43">Y100+V101</f>
        <v>0</v>
      </c>
      <c r="X101" s="24" t="e">
        <f t="shared" si="25"/>
        <v>#VALUE!</v>
      </c>
      <c r="Y101" s="24"/>
      <c r="Z101" s="24">
        <f t="shared" si="38"/>
        <v>0</v>
      </c>
      <c r="AA101" s="87" t="str">
        <f t="shared" ref="AA101:AA136" si="44">IF(Z101&gt;0,Z101,"")</f>
        <v/>
      </c>
      <c r="AB101" s="45">
        <v>0</v>
      </c>
      <c r="AC101" s="86">
        <f>IF(AND($C$5&lt;=B101, B101&lt;=$C$17), FV($C$22/12,12*D101,$C$21,$C$20,0)*-1,0)</f>
        <v>0</v>
      </c>
      <c r="AD101" s="34"/>
      <c r="AE101" s="34">
        <f t="shared" si="39"/>
        <v>0</v>
      </c>
      <c r="AF101" s="34">
        <f t="shared" si="40"/>
        <v>0</v>
      </c>
      <c r="AG101" s="34">
        <f t="shared" si="41"/>
        <v>0</v>
      </c>
      <c r="AH101" s="34"/>
      <c r="AI101" s="34">
        <f t="shared" ref="AI101:AI136" si="45">AC101+AH101</f>
        <v>0</v>
      </c>
      <c r="AJ101" s="88" t="str">
        <f t="shared" ref="AJ101:AJ136" si="46">IF(AI101&gt;0,AI101,"")</f>
        <v/>
      </c>
      <c r="AK101" s="65">
        <v>0</v>
      </c>
      <c r="AL101" s="66"/>
    </row>
    <row r="102" spans="2:38" x14ac:dyDescent="0.35">
      <c r="B102" s="16">
        <v>66</v>
      </c>
      <c r="C102">
        <f t="shared" si="31"/>
        <v>66</v>
      </c>
      <c r="D102" s="17" t="str">
        <f>IF(AND($C$5&lt;=B102, B102&lt;=$C$17), B102-$C$5, "")</f>
        <v/>
      </c>
      <c r="E102" s="17" t="str">
        <f t="shared" si="32"/>
        <v/>
      </c>
      <c r="F102" s="26">
        <f t="shared" si="33"/>
        <v>-65</v>
      </c>
      <c r="G102" s="18">
        <f t="shared" si="34"/>
        <v>66</v>
      </c>
      <c r="H102" s="11">
        <f t="shared" si="35"/>
        <v>0</v>
      </c>
      <c r="I102" s="10">
        <f t="shared" si="36"/>
        <v>0</v>
      </c>
      <c r="J102" s="11">
        <f>IF(B102&gt;=$C$5,($C$17-$C$5)-C102, "")</f>
        <v>-66</v>
      </c>
      <c r="K102" s="11">
        <f>IF(B102&gt;=$C$5,J102*$C$9*$C$11,"")</f>
        <v>0</v>
      </c>
      <c r="L102" s="11">
        <f t="shared" si="29"/>
        <v>0</v>
      </c>
      <c r="M102" s="11">
        <f>IF(B102&gt;=$C$5, (18-$C$16)-C102, "")</f>
        <v>-48</v>
      </c>
      <c r="N102" s="11">
        <f>IF(B102&gt;=$C$5,4*$C$15*$C$14,"")</f>
        <v>0</v>
      </c>
      <c r="O102" s="11">
        <f t="shared" si="37"/>
        <v>0</v>
      </c>
      <c r="P102" s="5">
        <f>IF(B102&gt;=$C$5,$C$13-C102,"")</f>
        <v>-65</v>
      </c>
      <c r="Q102" s="5">
        <f>IF(B102&gt;=$C$5,$C$12/$C$13*P102,"")</f>
        <v>0</v>
      </c>
      <c r="R102" s="5">
        <f t="shared" si="30"/>
        <v>0</v>
      </c>
      <c r="S102" s="43">
        <f t="shared" si="42"/>
        <v>0</v>
      </c>
      <c r="T102" s="32">
        <f>IF(AND($C$5&lt;=B102,B102&lt;= $C$17), FV($C$23/12,12*C102,$C$32,$C$20,0)*-1,0)</f>
        <v>0</v>
      </c>
      <c r="U102" s="5">
        <f>T101*(1+$C$24)</f>
        <v>0</v>
      </c>
      <c r="V102" s="5">
        <f>Y101*$C$24</f>
        <v>0</v>
      </c>
      <c r="W102" s="5">
        <f t="shared" si="43"/>
        <v>0</v>
      </c>
      <c r="X102" s="5">
        <f t="shared" ref="X102:X136" si="47">IF($B102&gt;$C$17,$C$28*((1+$C$25)^$G102),0)</f>
        <v>0</v>
      </c>
      <c r="Y102" s="5">
        <f>U102-X102</f>
        <v>0</v>
      </c>
      <c r="Z102" s="5">
        <f t="shared" si="38"/>
        <v>0</v>
      </c>
      <c r="AA102" s="70" t="str">
        <f t="shared" si="44"/>
        <v/>
      </c>
      <c r="AB102" s="45">
        <v>0</v>
      </c>
      <c r="AC102" s="32">
        <f>IF(AND($C$5&lt;=B102, B102&lt;=$C$17), FV($C$22/12,12*D102,$C$21,$C$20,0)*-1,0)</f>
        <v>0</v>
      </c>
      <c r="AD102" s="5">
        <f>AC101*(1+C22)</f>
        <v>0</v>
      </c>
      <c r="AE102" s="5">
        <f t="shared" si="39"/>
        <v>0</v>
      </c>
      <c r="AF102" s="5">
        <f t="shared" si="40"/>
        <v>0</v>
      </c>
      <c r="AG102" s="5">
        <f t="shared" si="41"/>
        <v>0</v>
      </c>
      <c r="AH102" s="5">
        <f>AD102-AG102</f>
        <v>0</v>
      </c>
      <c r="AI102" s="5">
        <f t="shared" si="45"/>
        <v>0</v>
      </c>
      <c r="AJ102" s="71" t="str">
        <f t="shared" si="46"/>
        <v/>
      </c>
      <c r="AK102" s="65">
        <v>0</v>
      </c>
      <c r="AL102" s="66"/>
    </row>
    <row r="103" spans="2:38" x14ac:dyDescent="0.35">
      <c r="B103" s="16">
        <v>67</v>
      </c>
      <c r="C103">
        <f t="shared" si="31"/>
        <v>67</v>
      </c>
      <c r="D103" s="17" t="str">
        <f>IF(AND($C$5&lt;=B103, B103&lt;=$C$17), B103-$C$5, "")</f>
        <v/>
      </c>
      <c r="E103" s="17" t="str">
        <f t="shared" si="32"/>
        <v/>
      </c>
      <c r="F103" s="26">
        <f t="shared" si="33"/>
        <v>-66</v>
      </c>
      <c r="G103" s="18">
        <f t="shared" si="34"/>
        <v>67</v>
      </c>
      <c r="H103" s="11">
        <f t="shared" si="35"/>
        <v>0</v>
      </c>
      <c r="I103" s="10">
        <f t="shared" si="36"/>
        <v>0</v>
      </c>
      <c r="J103" s="11">
        <f>IF(B103&gt;=$C$5,($C$17-$C$5)-C103, "")</f>
        <v>-67</v>
      </c>
      <c r="K103" s="11">
        <f>IF(B103&gt;=$C$5,J103*$C$9*$C$11,"")</f>
        <v>0</v>
      </c>
      <c r="L103" s="11">
        <f t="shared" si="29"/>
        <v>0</v>
      </c>
      <c r="M103" s="11">
        <f>IF(B103&gt;=$C$5, (18-$C$16)-C103, "")</f>
        <v>-49</v>
      </c>
      <c r="N103" s="11">
        <f>IF(B103&gt;=$C$5,4*$C$15*$C$14,"")</f>
        <v>0</v>
      </c>
      <c r="O103" s="11">
        <f t="shared" si="37"/>
        <v>0</v>
      </c>
      <c r="P103" s="5">
        <f>IF(B103&gt;=$C$5,$C$13-C103,"")</f>
        <v>-66</v>
      </c>
      <c r="Q103" s="5">
        <f>IF(B103&gt;=$C$5,$C$12/$C$13*P103,"")</f>
        <v>0</v>
      </c>
      <c r="R103" s="5">
        <f t="shared" si="30"/>
        <v>0</v>
      </c>
      <c r="S103" s="43">
        <f t="shared" si="42"/>
        <v>0</v>
      </c>
      <c r="T103" s="32">
        <f>IF(AND($C$5&lt;=B103,B103&lt;= $C$17), FV($C$23/12,12*C103,$C$32,$C$20,0)*-1,0)</f>
        <v>0</v>
      </c>
      <c r="U103" s="25" t="s">
        <v>75</v>
      </c>
      <c r="V103" s="5">
        <f t="shared" ref="V103:V135" si="48">Y102*$C$24</f>
        <v>0</v>
      </c>
      <c r="W103" s="5">
        <f>Y102+V103</f>
        <v>0</v>
      </c>
      <c r="X103" s="5">
        <f t="shared" si="47"/>
        <v>0</v>
      </c>
      <c r="Y103" s="5">
        <f>W103-X103</f>
        <v>0</v>
      </c>
      <c r="Z103" s="5">
        <f t="shared" si="38"/>
        <v>0</v>
      </c>
      <c r="AA103" s="70" t="str">
        <f t="shared" si="44"/>
        <v/>
      </c>
      <c r="AB103" s="45">
        <v>0</v>
      </c>
      <c r="AC103" s="32">
        <f>IF(AND($C$5&lt;=B103, B103&lt;=$C$17), FV($C$22/12,12*D103,$C$21,$C$20,0)*-1,0)</f>
        <v>0</v>
      </c>
      <c r="AE103" s="5">
        <f t="shared" si="39"/>
        <v>0</v>
      </c>
      <c r="AF103" s="5">
        <f>AH102+AE103</f>
        <v>0</v>
      </c>
      <c r="AG103" s="5">
        <f t="shared" si="41"/>
        <v>0</v>
      </c>
      <c r="AH103" s="5">
        <f>AF103-AG103</f>
        <v>0</v>
      </c>
      <c r="AI103" s="5">
        <f t="shared" si="45"/>
        <v>0</v>
      </c>
      <c r="AJ103" s="71" t="str">
        <f t="shared" si="46"/>
        <v/>
      </c>
      <c r="AK103" s="65">
        <v>0</v>
      </c>
      <c r="AL103" s="66"/>
    </row>
    <row r="104" spans="2:38" x14ac:dyDescent="0.35">
      <c r="B104" s="16">
        <v>68</v>
      </c>
      <c r="C104">
        <f t="shared" si="31"/>
        <v>68</v>
      </c>
      <c r="D104" s="17" t="str">
        <f>IF(AND($C$5&lt;=B104, B104&lt;=$C$17), B104-$C$5, "")</f>
        <v/>
      </c>
      <c r="E104" s="17" t="str">
        <f t="shared" si="32"/>
        <v/>
      </c>
      <c r="F104" s="26">
        <f t="shared" si="33"/>
        <v>-67</v>
      </c>
      <c r="G104" s="18">
        <f t="shared" si="34"/>
        <v>68</v>
      </c>
      <c r="H104" s="11">
        <f t="shared" si="35"/>
        <v>0</v>
      </c>
      <c r="I104" s="10">
        <f t="shared" si="36"/>
        <v>0</v>
      </c>
      <c r="J104" s="11">
        <f>IF(B104&gt;=$C$5,($C$17-$C$5)-C104, "")</f>
        <v>-68</v>
      </c>
      <c r="K104" s="11">
        <f>IF(B104&gt;=$C$5,J104*$C$9*$C$11,"")</f>
        <v>0</v>
      </c>
      <c r="L104" s="11">
        <f t="shared" si="29"/>
        <v>0</v>
      </c>
      <c r="M104" s="11">
        <f>IF(B104&gt;=$C$5, (18-$C$16)-C104, "")</f>
        <v>-50</v>
      </c>
      <c r="N104" s="11">
        <f>IF(B104&gt;=$C$5,4*$C$15*$C$14,"")</f>
        <v>0</v>
      </c>
      <c r="O104" s="11">
        <f t="shared" si="37"/>
        <v>0</v>
      </c>
      <c r="P104" s="5">
        <f>IF(B104&gt;=$C$5,$C$13-C104,"")</f>
        <v>-67</v>
      </c>
      <c r="Q104" s="5">
        <f>IF(B104&gt;=$C$5,$C$12/$C$13*P104,"")</f>
        <v>0</v>
      </c>
      <c r="R104" s="5">
        <f t="shared" si="30"/>
        <v>0</v>
      </c>
      <c r="S104" s="43">
        <f t="shared" si="42"/>
        <v>0</v>
      </c>
      <c r="T104" s="32">
        <f>IF(AND($C$5&lt;=B104,B104&lt;= $C$17), FV($C$23/12,12*C104,$C$32,$C$20,0)*-1,0)</f>
        <v>0</v>
      </c>
      <c r="U104" s="25" t="s">
        <v>76</v>
      </c>
      <c r="V104" s="5">
        <f t="shared" si="48"/>
        <v>0</v>
      </c>
      <c r="W104" s="5">
        <f t="shared" ref="W104:W136" si="49">Y103+V104</f>
        <v>0</v>
      </c>
      <c r="X104" s="5">
        <f t="shared" si="47"/>
        <v>0</v>
      </c>
      <c r="Y104" s="5">
        <f t="shared" ref="Y104:Y135" si="50">W104-X104</f>
        <v>0</v>
      </c>
      <c r="Z104" s="5">
        <f t="shared" si="38"/>
        <v>0</v>
      </c>
      <c r="AA104" s="70" t="str">
        <f t="shared" si="44"/>
        <v/>
      </c>
      <c r="AB104" s="45">
        <v>0</v>
      </c>
      <c r="AC104" s="32">
        <f>IF(AND($C$5&lt;=B104, B104&lt;=$C$17), FV($C$22/12,12*D104,$C$21,$C$20,0)*-1,0)</f>
        <v>0</v>
      </c>
      <c r="AE104" s="5">
        <f t="shared" si="39"/>
        <v>0</v>
      </c>
      <c r="AF104" s="5">
        <f t="shared" ref="AF104:AF136" si="51">AH103+AE104</f>
        <v>0</v>
      </c>
      <c r="AG104" s="5">
        <f t="shared" si="41"/>
        <v>0</v>
      </c>
      <c r="AH104" s="5">
        <f t="shared" ref="AH104:AH136" si="52">AF104-AG104</f>
        <v>0</v>
      </c>
      <c r="AI104" s="5">
        <f t="shared" si="45"/>
        <v>0</v>
      </c>
      <c r="AJ104" s="71" t="str">
        <f t="shared" si="46"/>
        <v/>
      </c>
      <c r="AK104" s="65">
        <v>0</v>
      </c>
      <c r="AL104" s="66"/>
    </row>
    <row r="105" spans="2:38" x14ac:dyDescent="0.35">
      <c r="B105" s="16">
        <v>69</v>
      </c>
      <c r="C105">
        <f t="shared" si="31"/>
        <v>69</v>
      </c>
      <c r="D105" s="17" t="str">
        <f>IF(AND($C$5&lt;=B105, B105&lt;=$C$17), B105-$C$5, "")</f>
        <v/>
      </c>
      <c r="E105" s="17" t="str">
        <f t="shared" si="32"/>
        <v/>
      </c>
      <c r="F105" s="26">
        <f t="shared" si="33"/>
        <v>-68</v>
      </c>
      <c r="G105" s="18">
        <f t="shared" si="34"/>
        <v>69</v>
      </c>
      <c r="H105" s="11">
        <f t="shared" si="35"/>
        <v>0</v>
      </c>
      <c r="I105" s="10">
        <f t="shared" si="36"/>
        <v>0</v>
      </c>
      <c r="J105" s="11">
        <f>IF(B105&gt;=$C$5,($C$17-$C$5)-C105, "")</f>
        <v>-69</v>
      </c>
      <c r="K105" s="11">
        <f>IF(B105&gt;=$C$5,J105*$C$9*$C$11,"")</f>
        <v>0</v>
      </c>
      <c r="L105" s="11">
        <f t="shared" si="29"/>
        <v>0</v>
      </c>
      <c r="M105" s="11">
        <f>IF(B105&gt;=$C$5, (18-$C$16)-C105, "")</f>
        <v>-51</v>
      </c>
      <c r="N105" s="11">
        <f>IF(B105&gt;=$C$5,4*$C$15*$C$14,"")</f>
        <v>0</v>
      </c>
      <c r="O105" s="11">
        <f t="shared" si="37"/>
        <v>0</v>
      </c>
      <c r="P105" s="5">
        <f>IF(B105&gt;=$C$5,$C$13-C105,"")</f>
        <v>-68</v>
      </c>
      <c r="Q105" s="5">
        <f>IF(B105&gt;=$C$5,$C$12/$C$13*P105,"")</f>
        <v>0</v>
      </c>
      <c r="R105" s="5">
        <f t="shared" si="30"/>
        <v>0</v>
      </c>
      <c r="S105" s="43">
        <f t="shared" si="42"/>
        <v>0</v>
      </c>
      <c r="T105" s="32">
        <f>IF(AND($C$5&lt;=B105,B105&lt;= $C$17), FV($C$23/12,12*C105,$C$32,$C$20,0)*-1,0)</f>
        <v>0</v>
      </c>
      <c r="V105" s="5">
        <f t="shared" si="48"/>
        <v>0</v>
      </c>
      <c r="W105" s="5">
        <f t="shared" si="49"/>
        <v>0</v>
      </c>
      <c r="X105" s="5">
        <f t="shared" si="47"/>
        <v>0</v>
      </c>
      <c r="Y105" s="5">
        <f t="shared" si="50"/>
        <v>0</v>
      </c>
      <c r="Z105" s="5">
        <f t="shared" si="38"/>
        <v>0</v>
      </c>
      <c r="AA105" s="70" t="str">
        <f t="shared" si="44"/>
        <v/>
      </c>
      <c r="AB105" s="45">
        <v>0</v>
      </c>
      <c r="AC105" s="32">
        <f>IF(AND($C$5&lt;=B105, B105&lt;=$C$17), FV($C$22/12,12*D105,$C$21,$C$20,0)*-1,0)</f>
        <v>0</v>
      </c>
      <c r="AE105" s="5">
        <f t="shared" si="39"/>
        <v>0</v>
      </c>
      <c r="AF105" s="5">
        <f t="shared" si="51"/>
        <v>0</v>
      </c>
      <c r="AG105" s="5">
        <f t="shared" si="41"/>
        <v>0</v>
      </c>
      <c r="AH105" s="5">
        <f t="shared" si="52"/>
        <v>0</v>
      </c>
      <c r="AI105" s="5">
        <f t="shared" si="45"/>
        <v>0</v>
      </c>
      <c r="AJ105" s="71" t="str">
        <f t="shared" si="46"/>
        <v/>
      </c>
      <c r="AK105" s="65">
        <v>0</v>
      </c>
      <c r="AL105" s="66"/>
    </row>
    <row r="106" spans="2:38" x14ac:dyDescent="0.35">
      <c r="B106" s="16">
        <v>70</v>
      </c>
      <c r="C106">
        <f t="shared" si="31"/>
        <v>70</v>
      </c>
      <c r="D106" s="17" t="str">
        <f>IF(AND($C$5&lt;=B106, B106&lt;=$C$17), B106-$C$5, "")</f>
        <v/>
      </c>
      <c r="E106" s="17" t="str">
        <f t="shared" si="32"/>
        <v/>
      </c>
      <c r="F106" s="26">
        <f t="shared" si="33"/>
        <v>-69</v>
      </c>
      <c r="G106" s="18">
        <f t="shared" si="34"/>
        <v>70</v>
      </c>
      <c r="H106" s="11">
        <f t="shared" si="35"/>
        <v>0</v>
      </c>
      <c r="I106" s="10">
        <f t="shared" si="36"/>
        <v>0</v>
      </c>
      <c r="J106" s="11">
        <f>IF(B106&gt;=$C$5,($C$17-$C$5)-C106, "")</f>
        <v>-70</v>
      </c>
      <c r="K106" s="11">
        <f>IF(B106&gt;=$C$5,J106*$C$9*$C$11,"")</f>
        <v>0</v>
      </c>
      <c r="L106" s="11">
        <f t="shared" si="29"/>
        <v>0</v>
      </c>
      <c r="M106" s="11">
        <f>IF(B106&gt;=$C$5, (18-$C$16)-C106, "")</f>
        <v>-52</v>
      </c>
      <c r="N106" s="11">
        <f>IF(B106&gt;=$C$5,4*$C$15*$C$14,"")</f>
        <v>0</v>
      </c>
      <c r="O106" s="11">
        <f t="shared" si="37"/>
        <v>0</v>
      </c>
      <c r="P106" s="5">
        <f>IF(B106&gt;=$C$5,$C$13-C106,"")</f>
        <v>-69</v>
      </c>
      <c r="Q106" s="5">
        <f>IF(B106&gt;=$C$5,$C$12/$C$13*P106,"")</f>
        <v>0</v>
      </c>
      <c r="R106" s="5">
        <f t="shared" si="30"/>
        <v>0</v>
      </c>
      <c r="S106" s="43">
        <f t="shared" si="42"/>
        <v>0</v>
      </c>
      <c r="T106" s="32">
        <f>IF(AND($C$5&lt;=B106,B106&lt;= $C$17), FV($C$23/12,12*C106,$C$32,$C$20,0)*-1,0)</f>
        <v>0</v>
      </c>
      <c r="V106" s="5">
        <f t="shared" si="48"/>
        <v>0</v>
      </c>
      <c r="W106" s="5">
        <f t="shared" si="49"/>
        <v>0</v>
      </c>
      <c r="X106" s="5">
        <f t="shared" si="47"/>
        <v>0</v>
      </c>
      <c r="Y106" s="5">
        <f t="shared" si="50"/>
        <v>0</v>
      </c>
      <c r="Z106" s="5">
        <f t="shared" si="38"/>
        <v>0</v>
      </c>
      <c r="AA106" s="70" t="str">
        <f t="shared" si="44"/>
        <v/>
      </c>
      <c r="AB106" s="45">
        <v>0</v>
      </c>
      <c r="AC106" s="32">
        <f>IF(AND($C$5&lt;=B106, B106&lt;=$C$17), FV($C$22/12,12*D106,$C$21,$C$20,0)*-1,0)</f>
        <v>0</v>
      </c>
      <c r="AE106" s="5">
        <f t="shared" si="39"/>
        <v>0</v>
      </c>
      <c r="AF106" s="5">
        <f t="shared" si="51"/>
        <v>0</v>
      </c>
      <c r="AG106" s="5">
        <f t="shared" si="41"/>
        <v>0</v>
      </c>
      <c r="AH106" s="5">
        <f t="shared" si="52"/>
        <v>0</v>
      </c>
      <c r="AI106" s="5">
        <f t="shared" si="45"/>
        <v>0</v>
      </c>
      <c r="AJ106" s="71" t="str">
        <f t="shared" si="46"/>
        <v/>
      </c>
      <c r="AK106" s="65">
        <v>0</v>
      </c>
      <c r="AL106" s="66"/>
    </row>
    <row r="107" spans="2:38" x14ac:dyDescent="0.35">
      <c r="B107" s="16">
        <v>71</v>
      </c>
      <c r="C107">
        <f t="shared" si="31"/>
        <v>71</v>
      </c>
      <c r="D107" s="17" t="str">
        <f>IF(AND($C$5&lt;=B107, B107&lt;=$C$17), B107-$C$5, "")</f>
        <v/>
      </c>
      <c r="E107" s="17" t="str">
        <f t="shared" si="32"/>
        <v/>
      </c>
      <c r="F107" s="26">
        <f t="shared" si="33"/>
        <v>-70</v>
      </c>
      <c r="G107" s="18">
        <f t="shared" si="34"/>
        <v>71</v>
      </c>
      <c r="H107" s="11">
        <f t="shared" si="35"/>
        <v>0</v>
      </c>
      <c r="I107" s="10">
        <f t="shared" si="36"/>
        <v>0</v>
      </c>
      <c r="J107" s="11">
        <f>IF(B107&gt;=$C$5,($C$17-$C$5)-C107, "")</f>
        <v>-71</v>
      </c>
      <c r="K107" s="11">
        <f>IF(B107&gt;=$C$5,J107*$C$9*$C$11,"")</f>
        <v>0</v>
      </c>
      <c r="L107" s="11">
        <f t="shared" si="29"/>
        <v>0</v>
      </c>
      <c r="M107" s="11">
        <f>IF(B107&gt;=$C$5, (18-$C$16)-C107, "")</f>
        <v>-53</v>
      </c>
      <c r="N107" s="11">
        <f>IF(B107&gt;=$C$5,4*$C$15*$C$14,"")</f>
        <v>0</v>
      </c>
      <c r="O107" s="11">
        <f t="shared" si="37"/>
        <v>0</v>
      </c>
      <c r="P107" s="5">
        <f>IF(B107&gt;=$C$5,$C$13-C107,"")</f>
        <v>-70</v>
      </c>
      <c r="Q107" s="5">
        <f>IF(B107&gt;=$C$5,$C$12/$C$13*P107,"")</f>
        <v>0</v>
      </c>
      <c r="R107" s="5">
        <f t="shared" si="30"/>
        <v>0</v>
      </c>
      <c r="S107" s="43">
        <f t="shared" si="42"/>
        <v>0</v>
      </c>
      <c r="T107" s="32">
        <f>IF(AND($C$5&lt;=B107,B107&lt;= $C$17), FV($C$23/12,12*C107,$C$32,$C$20,0)*-1,0)</f>
        <v>0</v>
      </c>
      <c r="V107" s="5">
        <f t="shared" si="48"/>
        <v>0</v>
      </c>
      <c r="W107" s="5">
        <f t="shared" si="49"/>
        <v>0</v>
      </c>
      <c r="X107" s="5">
        <f t="shared" si="47"/>
        <v>0</v>
      </c>
      <c r="Y107" s="5">
        <f t="shared" si="50"/>
        <v>0</v>
      </c>
      <c r="Z107" s="5">
        <f t="shared" si="38"/>
        <v>0</v>
      </c>
      <c r="AA107" s="70" t="str">
        <f t="shared" si="44"/>
        <v/>
      </c>
      <c r="AB107" s="45">
        <v>0</v>
      </c>
      <c r="AC107" s="32">
        <f>IF(AND($C$5&lt;=B107, B107&lt;=$C$17), FV($C$22/12,12*D107,$C$21,$C$20,0)*-1,0)</f>
        <v>0</v>
      </c>
      <c r="AE107" s="5">
        <f t="shared" si="39"/>
        <v>0</v>
      </c>
      <c r="AF107" s="5">
        <f t="shared" si="51"/>
        <v>0</v>
      </c>
      <c r="AG107" s="5">
        <f t="shared" si="41"/>
        <v>0</v>
      </c>
      <c r="AH107" s="5">
        <f t="shared" si="52"/>
        <v>0</v>
      </c>
      <c r="AI107" s="5">
        <f t="shared" si="45"/>
        <v>0</v>
      </c>
      <c r="AJ107" s="71" t="str">
        <f t="shared" si="46"/>
        <v/>
      </c>
      <c r="AK107" s="65">
        <v>0</v>
      </c>
      <c r="AL107" s="66"/>
    </row>
    <row r="108" spans="2:38" x14ac:dyDescent="0.35">
      <c r="B108" s="16">
        <v>72</v>
      </c>
      <c r="C108">
        <f t="shared" si="31"/>
        <v>72</v>
      </c>
      <c r="D108" s="17" t="str">
        <f>IF(AND($C$5&lt;=B108, B108&lt;=$C$17), B108-$C$5, "")</f>
        <v/>
      </c>
      <c r="E108" s="17" t="str">
        <f t="shared" si="32"/>
        <v/>
      </c>
      <c r="F108" s="26">
        <f t="shared" si="33"/>
        <v>-71</v>
      </c>
      <c r="G108" s="18">
        <f t="shared" si="34"/>
        <v>72</v>
      </c>
      <c r="H108" s="11">
        <f t="shared" si="35"/>
        <v>0</v>
      </c>
      <c r="I108" s="10">
        <f t="shared" si="36"/>
        <v>0</v>
      </c>
      <c r="J108" s="11">
        <f>IF(B108&gt;=$C$5,($C$17-$C$5)-C108, "")</f>
        <v>-72</v>
      </c>
      <c r="K108" s="11">
        <f>IF(B108&gt;=$C$5,J108*$C$9*$C$11,"")</f>
        <v>0</v>
      </c>
      <c r="L108" s="11">
        <f t="shared" si="29"/>
        <v>0</v>
      </c>
      <c r="M108" s="11">
        <f>IF(B108&gt;=$C$5, (18-$C$16)-C108, "")</f>
        <v>-54</v>
      </c>
      <c r="N108" s="11">
        <f>IF(B108&gt;=$C$5,4*$C$15*$C$14,"")</f>
        <v>0</v>
      </c>
      <c r="O108" s="11">
        <f t="shared" si="37"/>
        <v>0</v>
      </c>
      <c r="P108" s="5">
        <f>IF(B108&gt;=$C$5,$C$13-C108,"")</f>
        <v>-71</v>
      </c>
      <c r="Q108" s="5">
        <f>IF(B108&gt;=$C$5,$C$12/$C$13*P108,"")</f>
        <v>0</v>
      </c>
      <c r="R108" s="5">
        <f t="shared" si="30"/>
        <v>0</v>
      </c>
      <c r="S108" s="43">
        <f t="shared" si="42"/>
        <v>0</v>
      </c>
      <c r="T108" s="32">
        <f>IF(AND($C$5&lt;=B108,B108&lt;= $C$17), FV($C$23/12,12*C108,$C$32,$C$20,0)*-1,0)</f>
        <v>0</v>
      </c>
      <c r="V108" s="5">
        <f t="shared" si="48"/>
        <v>0</v>
      </c>
      <c r="W108" s="5">
        <f t="shared" si="49"/>
        <v>0</v>
      </c>
      <c r="X108" s="5">
        <f t="shared" si="47"/>
        <v>0</v>
      </c>
      <c r="Y108" s="5">
        <f t="shared" si="50"/>
        <v>0</v>
      </c>
      <c r="Z108" s="5">
        <f t="shared" si="38"/>
        <v>0</v>
      </c>
      <c r="AA108" s="70" t="str">
        <f t="shared" si="44"/>
        <v/>
      </c>
      <c r="AB108" s="45">
        <v>0</v>
      </c>
      <c r="AC108" s="32">
        <f>IF(AND($C$5&lt;=B108, B108&lt;=$C$17), FV($C$22/12,12*D108,$C$21,$C$20,0)*-1,0)</f>
        <v>0</v>
      </c>
      <c r="AE108" s="5">
        <f t="shared" si="39"/>
        <v>0</v>
      </c>
      <c r="AF108" s="5">
        <f t="shared" si="51"/>
        <v>0</v>
      </c>
      <c r="AG108" s="5">
        <f t="shared" si="41"/>
        <v>0</v>
      </c>
      <c r="AH108" s="5">
        <f t="shared" si="52"/>
        <v>0</v>
      </c>
      <c r="AI108" s="5">
        <f t="shared" si="45"/>
        <v>0</v>
      </c>
      <c r="AJ108" s="71" t="str">
        <f t="shared" si="46"/>
        <v/>
      </c>
      <c r="AK108" s="65">
        <v>0</v>
      </c>
      <c r="AL108" s="66"/>
    </row>
    <row r="109" spans="2:38" x14ac:dyDescent="0.35">
      <c r="B109" s="16">
        <v>73</v>
      </c>
      <c r="C109">
        <f t="shared" si="31"/>
        <v>73</v>
      </c>
      <c r="D109" s="17" t="str">
        <f>IF(AND($C$5&lt;=B109, B109&lt;=$C$17), B109-$C$5, "")</f>
        <v/>
      </c>
      <c r="E109" s="17" t="str">
        <f t="shared" si="32"/>
        <v/>
      </c>
      <c r="F109" s="26">
        <f t="shared" si="33"/>
        <v>-72</v>
      </c>
      <c r="G109" s="18">
        <f t="shared" si="34"/>
        <v>73</v>
      </c>
      <c r="H109" s="11">
        <f t="shared" si="35"/>
        <v>0</v>
      </c>
      <c r="I109" s="10">
        <f t="shared" si="36"/>
        <v>0</v>
      </c>
      <c r="J109" s="11">
        <f>IF(B109&gt;=$C$5,($C$17-$C$5)-C109, "")</f>
        <v>-73</v>
      </c>
      <c r="K109" s="11">
        <f>IF(B109&gt;=$C$5,J109*$C$9*$C$11,"")</f>
        <v>0</v>
      </c>
      <c r="L109" s="11">
        <f t="shared" si="29"/>
        <v>0</v>
      </c>
      <c r="M109" s="11">
        <f>IF(B109&gt;=$C$5, (18-$C$16)-C109, "")</f>
        <v>-55</v>
      </c>
      <c r="N109" s="11">
        <f>IF(B109&gt;=$C$5,4*$C$15*$C$14,"")</f>
        <v>0</v>
      </c>
      <c r="O109" s="11">
        <f t="shared" si="37"/>
        <v>0</v>
      </c>
      <c r="P109" s="5">
        <f>IF(B109&gt;=$C$5,$C$13-C109,"")</f>
        <v>-72</v>
      </c>
      <c r="Q109" s="5">
        <f>IF(B109&gt;=$C$5,$C$12/$C$13*P109,"")</f>
        <v>0</v>
      </c>
      <c r="R109" s="5">
        <f t="shared" si="30"/>
        <v>0</v>
      </c>
      <c r="S109" s="43">
        <f t="shared" si="42"/>
        <v>0</v>
      </c>
      <c r="T109" s="32">
        <f>IF(AND($C$5&lt;=B109,B109&lt;= $C$17), FV($C$23/12,12*C109,$C$32,$C$20,0)*-1,0)</f>
        <v>0</v>
      </c>
      <c r="V109" s="5">
        <f t="shared" si="48"/>
        <v>0</v>
      </c>
      <c r="W109" s="5">
        <f t="shared" si="49"/>
        <v>0</v>
      </c>
      <c r="X109" s="5">
        <f t="shared" si="47"/>
        <v>0</v>
      </c>
      <c r="Y109" s="5">
        <f t="shared" si="50"/>
        <v>0</v>
      </c>
      <c r="Z109" s="5">
        <f t="shared" si="38"/>
        <v>0</v>
      </c>
      <c r="AA109" s="70" t="str">
        <f t="shared" si="44"/>
        <v/>
      </c>
      <c r="AB109" s="45">
        <v>0</v>
      </c>
      <c r="AC109" s="32">
        <f>IF(AND($C$5&lt;=B109, B109&lt;=$C$17), FV($C$22/12,12*D109,$C$21,$C$20,0)*-1,0)</f>
        <v>0</v>
      </c>
      <c r="AE109" s="5">
        <f t="shared" si="39"/>
        <v>0</v>
      </c>
      <c r="AF109" s="5">
        <f t="shared" si="51"/>
        <v>0</v>
      </c>
      <c r="AG109" s="5">
        <f t="shared" si="41"/>
        <v>0</v>
      </c>
      <c r="AH109" s="5">
        <f t="shared" si="52"/>
        <v>0</v>
      </c>
      <c r="AI109" s="5">
        <f t="shared" si="45"/>
        <v>0</v>
      </c>
      <c r="AJ109" s="71" t="str">
        <f t="shared" si="46"/>
        <v/>
      </c>
      <c r="AK109" s="65">
        <v>0</v>
      </c>
      <c r="AL109" s="66"/>
    </row>
    <row r="110" spans="2:38" x14ac:dyDescent="0.35">
      <c r="B110" s="16">
        <v>74</v>
      </c>
      <c r="C110">
        <f t="shared" si="31"/>
        <v>74</v>
      </c>
      <c r="D110" s="17" t="str">
        <f>IF(AND($C$5&lt;=B110, B110&lt;=$C$17), B110-$C$5, "")</f>
        <v/>
      </c>
      <c r="E110" s="17" t="str">
        <f t="shared" si="32"/>
        <v/>
      </c>
      <c r="F110" s="26">
        <f t="shared" si="33"/>
        <v>-73</v>
      </c>
      <c r="G110" s="18">
        <f t="shared" si="34"/>
        <v>74</v>
      </c>
      <c r="H110" s="11">
        <f t="shared" si="35"/>
        <v>0</v>
      </c>
      <c r="I110" s="10">
        <f t="shared" si="36"/>
        <v>0</v>
      </c>
      <c r="J110" s="11">
        <f>IF(B110&gt;=$C$5,($C$17-$C$5)-C110, "")</f>
        <v>-74</v>
      </c>
      <c r="K110" s="11">
        <f>IF(B110&gt;=$C$5,J110*$C$9*$C$11,"")</f>
        <v>0</v>
      </c>
      <c r="L110" s="11">
        <f t="shared" si="29"/>
        <v>0</v>
      </c>
      <c r="M110" s="11">
        <f>IF(B110&gt;=$C$5, (18-$C$16)-C110, "")</f>
        <v>-56</v>
      </c>
      <c r="N110" s="11">
        <f>IF(B110&gt;=$C$5,4*$C$15*$C$14,"")</f>
        <v>0</v>
      </c>
      <c r="O110" s="11">
        <f t="shared" si="37"/>
        <v>0</v>
      </c>
      <c r="P110" s="5">
        <f>IF(B110&gt;=$C$5,$C$13-C110,"")</f>
        <v>-73</v>
      </c>
      <c r="Q110" s="5">
        <f>IF(B110&gt;=$C$5,$C$12/$C$13*P110,"")</f>
        <v>0</v>
      </c>
      <c r="R110" s="5">
        <f t="shared" si="30"/>
        <v>0</v>
      </c>
      <c r="S110" s="43">
        <f t="shared" si="42"/>
        <v>0</v>
      </c>
      <c r="T110" s="32">
        <f>IF(AND($C$5&lt;=B110,B110&lt;= $C$17), FV($C$23/12,12*C110,$C$32,$C$20,0)*-1,0)</f>
        <v>0</v>
      </c>
      <c r="V110" s="5">
        <f t="shared" si="48"/>
        <v>0</v>
      </c>
      <c r="W110" s="5">
        <f t="shared" si="49"/>
        <v>0</v>
      </c>
      <c r="X110" s="5">
        <f t="shared" si="47"/>
        <v>0</v>
      </c>
      <c r="Y110" s="5">
        <f t="shared" si="50"/>
        <v>0</v>
      </c>
      <c r="Z110" s="5">
        <f t="shared" si="38"/>
        <v>0</v>
      </c>
      <c r="AA110" s="70" t="str">
        <f t="shared" si="44"/>
        <v/>
      </c>
      <c r="AB110" s="45">
        <v>0</v>
      </c>
      <c r="AC110" s="32">
        <f>IF(AND($C$5&lt;=B110, B110&lt;=$C$17), FV($C$22/12,12*D110,$C$21,$C$20,0)*-1,0)</f>
        <v>0</v>
      </c>
      <c r="AE110" s="5">
        <f t="shared" si="39"/>
        <v>0</v>
      </c>
      <c r="AF110" s="5">
        <f t="shared" si="51"/>
        <v>0</v>
      </c>
      <c r="AG110" s="5">
        <f t="shared" si="41"/>
        <v>0</v>
      </c>
      <c r="AH110" s="5">
        <f t="shared" si="52"/>
        <v>0</v>
      </c>
      <c r="AI110" s="5">
        <f t="shared" si="45"/>
        <v>0</v>
      </c>
      <c r="AJ110" s="71" t="str">
        <f t="shared" si="46"/>
        <v/>
      </c>
      <c r="AK110" s="65">
        <v>0</v>
      </c>
      <c r="AL110" s="66"/>
    </row>
    <row r="111" spans="2:38" x14ac:dyDescent="0.35">
      <c r="B111" s="16">
        <v>75</v>
      </c>
      <c r="C111">
        <f t="shared" si="31"/>
        <v>75</v>
      </c>
      <c r="D111" s="17" t="str">
        <f>IF(AND($C$5&lt;=B111, B111&lt;=$C$17), B111-$C$5, "")</f>
        <v/>
      </c>
      <c r="E111" s="17" t="str">
        <f t="shared" si="32"/>
        <v/>
      </c>
      <c r="F111" s="26">
        <f t="shared" si="33"/>
        <v>-74</v>
      </c>
      <c r="G111" s="18">
        <f t="shared" si="34"/>
        <v>75</v>
      </c>
      <c r="H111" s="11">
        <f t="shared" si="35"/>
        <v>0</v>
      </c>
      <c r="I111" s="10">
        <f t="shared" si="36"/>
        <v>0</v>
      </c>
      <c r="J111" s="11">
        <f>IF(B111&gt;=$C$5,($C$17-$C$5)-C111, "")</f>
        <v>-75</v>
      </c>
      <c r="K111" s="11">
        <f>IF(B111&gt;=$C$5,J111*$C$9*$C$11,"")</f>
        <v>0</v>
      </c>
      <c r="L111" s="11">
        <f t="shared" si="29"/>
        <v>0</v>
      </c>
      <c r="M111" s="11">
        <f>IF(B111&gt;=$C$5, (18-$C$16)-C111, "")</f>
        <v>-57</v>
      </c>
      <c r="N111" s="11">
        <f>IF(B111&gt;=$C$5,4*$C$15*$C$14,"")</f>
        <v>0</v>
      </c>
      <c r="O111" s="11">
        <f t="shared" si="37"/>
        <v>0</v>
      </c>
      <c r="P111" s="5">
        <f>IF(B111&gt;=$C$5,$C$13-C111,"")</f>
        <v>-74</v>
      </c>
      <c r="Q111" s="5">
        <f>IF(B111&gt;=$C$5,$C$12/$C$13*P111,"")</f>
        <v>0</v>
      </c>
      <c r="R111" s="5">
        <f t="shared" si="30"/>
        <v>0</v>
      </c>
      <c r="S111" s="43">
        <f t="shared" si="42"/>
        <v>0</v>
      </c>
      <c r="T111" s="32">
        <f>IF(AND($C$5&lt;=B111,B111&lt;= $C$17), FV($C$23/12,12*C111,$C$32,$C$20,0)*-1,0)</f>
        <v>0</v>
      </c>
      <c r="V111" s="5">
        <f t="shared" si="48"/>
        <v>0</v>
      </c>
      <c r="W111" s="5">
        <f t="shared" si="49"/>
        <v>0</v>
      </c>
      <c r="X111" s="5">
        <f t="shared" si="47"/>
        <v>0</v>
      </c>
      <c r="Y111" s="5">
        <f t="shared" si="50"/>
        <v>0</v>
      </c>
      <c r="Z111" s="5">
        <f t="shared" si="38"/>
        <v>0</v>
      </c>
      <c r="AA111" s="70" t="str">
        <f t="shared" si="44"/>
        <v/>
      </c>
      <c r="AB111" s="45">
        <v>0</v>
      </c>
      <c r="AC111" s="32">
        <f>IF(AND($C$5&lt;=B111, B111&lt;=$C$17), FV($C$22/12,12*D111,$C$21,$C$20,0)*-1,0)</f>
        <v>0</v>
      </c>
      <c r="AE111" s="5">
        <f t="shared" si="39"/>
        <v>0</v>
      </c>
      <c r="AF111" s="5">
        <f t="shared" si="51"/>
        <v>0</v>
      </c>
      <c r="AG111" s="5">
        <f t="shared" si="41"/>
        <v>0</v>
      </c>
      <c r="AH111" s="5">
        <f t="shared" si="52"/>
        <v>0</v>
      </c>
      <c r="AI111" s="5">
        <f t="shared" si="45"/>
        <v>0</v>
      </c>
      <c r="AJ111" s="71" t="str">
        <f t="shared" si="46"/>
        <v/>
      </c>
      <c r="AK111" s="65">
        <v>0</v>
      </c>
      <c r="AL111" s="66"/>
    </row>
    <row r="112" spans="2:38" x14ac:dyDescent="0.35">
      <c r="B112" s="16">
        <v>76</v>
      </c>
      <c r="C112">
        <f t="shared" si="31"/>
        <v>76</v>
      </c>
      <c r="D112" s="17" t="str">
        <f>IF(AND($C$5&lt;=B112, B112&lt;=$C$17), B112-$C$5, "")</f>
        <v/>
      </c>
      <c r="E112" s="17" t="str">
        <f t="shared" si="32"/>
        <v/>
      </c>
      <c r="F112" s="26">
        <f t="shared" si="33"/>
        <v>-75</v>
      </c>
      <c r="G112" s="18">
        <f t="shared" si="34"/>
        <v>76</v>
      </c>
      <c r="H112" s="11">
        <f t="shared" si="35"/>
        <v>0</v>
      </c>
      <c r="I112" s="10">
        <f t="shared" si="36"/>
        <v>0</v>
      </c>
      <c r="J112" s="11">
        <f>IF(B112&gt;=$C$5,($C$17-$C$5)-C112, "")</f>
        <v>-76</v>
      </c>
      <c r="K112" s="11">
        <f>IF(B112&gt;=$C$5,J112*$C$9*$C$11,"")</f>
        <v>0</v>
      </c>
      <c r="L112" s="11">
        <f t="shared" si="29"/>
        <v>0</v>
      </c>
      <c r="M112" s="11">
        <f>IF(B112&gt;=$C$5, (18-$C$16)-C112, "")</f>
        <v>-58</v>
      </c>
      <c r="N112" s="11">
        <f>IF(B112&gt;=$C$5,4*$C$15*$C$14,"")</f>
        <v>0</v>
      </c>
      <c r="O112" s="11">
        <f t="shared" si="37"/>
        <v>0</v>
      </c>
      <c r="P112" s="5">
        <f>IF(B112&gt;=$C$5,$C$13-C112,"")</f>
        <v>-75</v>
      </c>
      <c r="Q112" s="5">
        <f>IF(B112&gt;=$C$5,$C$12/$C$13*P112,"")</f>
        <v>0</v>
      </c>
      <c r="R112" s="5">
        <f t="shared" si="30"/>
        <v>0</v>
      </c>
      <c r="S112" s="43">
        <f t="shared" si="42"/>
        <v>0</v>
      </c>
      <c r="T112" s="32">
        <f>IF(AND($C$5&lt;=B112,B112&lt;= $C$17), FV($C$23/12,12*C112,$C$32,$C$20,0)*-1,0)</f>
        <v>0</v>
      </c>
      <c r="V112" s="5">
        <f t="shared" si="48"/>
        <v>0</v>
      </c>
      <c r="W112" s="5">
        <f t="shared" si="49"/>
        <v>0</v>
      </c>
      <c r="X112" s="5">
        <f t="shared" si="47"/>
        <v>0</v>
      </c>
      <c r="Y112" s="5">
        <f t="shared" si="50"/>
        <v>0</v>
      </c>
      <c r="Z112" s="5">
        <f t="shared" si="38"/>
        <v>0</v>
      </c>
      <c r="AA112" s="70" t="str">
        <f t="shared" si="44"/>
        <v/>
      </c>
      <c r="AB112" s="45">
        <v>0</v>
      </c>
      <c r="AC112" s="32">
        <f>IF(AND($C$5&lt;=B112, B112&lt;=$C$17), FV($C$22/12,12*D112,$C$21,$C$20,0)*-1,0)</f>
        <v>0</v>
      </c>
      <c r="AE112" s="5">
        <f t="shared" si="39"/>
        <v>0</v>
      </c>
      <c r="AF112" s="5">
        <f t="shared" si="51"/>
        <v>0</v>
      </c>
      <c r="AG112" s="5">
        <f t="shared" si="41"/>
        <v>0</v>
      </c>
      <c r="AH112" s="5">
        <f t="shared" si="52"/>
        <v>0</v>
      </c>
      <c r="AI112" s="5">
        <f t="shared" si="45"/>
        <v>0</v>
      </c>
      <c r="AJ112" s="71" t="str">
        <f t="shared" si="46"/>
        <v/>
      </c>
      <c r="AK112" s="65">
        <v>0</v>
      </c>
      <c r="AL112" s="66"/>
    </row>
    <row r="113" spans="2:38" x14ac:dyDescent="0.35">
      <c r="B113" s="16">
        <v>77</v>
      </c>
      <c r="C113">
        <f t="shared" si="31"/>
        <v>77</v>
      </c>
      <c r="D113" s="17" t="str">
        <f>IF(AND($C$5&lt;=B113, B113&lt;=$C$17), B113-$C$5, "")</f>
        <v/>
      </c>
      <c r="E113" s="17" t="str">
        <f t="shared" si="32"/>
        <v/>
      </c>
      <c r="F113" s="26">
        <f t="shared" si="33"/>
        <v>-76</v>
      </c>
      <c r="G113" s="18">
        <f t="shared" si="34"/>
        <v>77</v>
      </c>
      <c r="H113" s="11">
        <f t="shared" si="35"/>
        <v>0</v>
      </c>
      <c r="I113" s="10">
        <f t="shared" si="36"/>
        <v>0</v>
      </c>
      <c r="J113" s="11">
        <f>IF(B113&gt;=$C$5,($C$17-$C$5)-C113, "")</f>
        <v>-77</v>
      </c>
      <c r="K113" s="11">
        <f>IF(B113&gt;=$C$5,J113*$C$9*$C$11,"")</f>
        <v>0</v>
      </c>
      <c r="L113" s="11">
        <f t="shared" si="29"/>
        <v>0</v>
      </c>
      <c r="M113" s="11">
        <f>IF(B113&gt;=$C$5, (18-$C$16)-C113, "")</f>
        <v>-59</v>
      </c>
      <c r="N113" s="11">
        <f>IF(B113&gt;=$C$5,4*$C$15*$C$14,"")</f>
        <v>0</v>
      </c>
      <c r="O113" s="11">
        <f t="shared" si="37"/>
        <v>0</v>
      </c>
      <c r="P113" s="5">
        <f>IF(B113&gt;=$C$5,$C$13-C113,"")</f>
        <v>-76</v>
      </c>
      <c r="Q113" s="5">
        <f>IF(B113&gt;=$C$5,$C$12/$C$13*P113,"")</f>
        <v>0</v>
      </c>
      <c r="R113" s="5">
        <f t="shared" si="30"/>
        <v>0</v>
      </c>
      <c r="S113" s="43">
        <f t="shared" si="42"/>
        <v>0</v>
      </c>
      <c r="T113" s="32">
        <f>IF(AND($C$5&lt;=B113,B113&lt;= $C$17), FV($C$23/12,12*C113,$C$32,$C$20,0)*-1,0)</f>
        <v>0</v>
      </c>
      <c r="V113" s="5">
        <f t="shared" si="48"/>
        <v>0</v>
      </c>
      <c r="W113" s="5">
        <f t="shared" si="49"/>
        <v>0</v>
      </c>
      <c r="X113" s="5">
        <f t="shared" si="47"/>
        <v>0</v>
      </c>
      <c r="Y113" s="5">
        <f t="shared" si="50"/>
        <v>0</v>
      </c>
      <c r="Z113" s="5">
        <f t="shared" si="38"/>
        <v>0</v>
      </c>
      <c r="AA113" s="70" t="str">
        <f t="shared" si="44"/>
        <v/>
      </c>
      <c r="AB113" s="45">
        <v>0</v>
      </c>
      <c r="AC113" s="32">
        <f>IF(AND($C$5&lt;=B113, B113&lt;=$C$17), FV($C$22/12,12*D113,$C$21,$C$20,0)*-1,0)</f>
        <v>0</v>
      </c>
      <c r="AE113" s="5">
        <f t="shared" si="39"/>
        <v>0</v>
      </c>
      <c r="AF113" s="5">
        <f t="shared" si="51"/>
        <v>0</v>
      </c>
      <c r="AG113" s="5">
        <f t="shared" si="41"/>
        <v>0</v>
      </c>
      <c r="AH113" s="5">
        <f t="shared" si="52"/>
        <v>0</v>
      </c>
      <c r="AI113" s="5">
        <f t="shared" si="45"/>
        <v>0</v>
      </c>
      <c r="AJ113" s="71" t="str">
        <f t="shared" si="46"/>
        <v/>
      </c>
      <c r="AK113" s="65">
        <v>0</v>
      </c>
      <c r="AL113" s="66"/>
    </row>
    <row r="114" spans="2:38" x14ac:dyDescent="0.35">
      <c r="B114" s="16">
        <v>78</v>
      </c>
      <c r="C114">
        <f t="shared" si="31"/>
        <v>78</v>
      </c>
      <c r="D114" s="17" t="str">
        <f>IF(AND($C$5&lt;=B114, B114&lt;=$C$17), B114-$C$5, "")</f>
        <v/>
      </c>
      <c r="E114" s="17" t="str">
        <f t="shared" si="32"/>
        <v/>
      </c>
      <c r="F114" s="26">
        <f t="shared" si="33"/>
        <v>-77</v>
      </c>
      <c r="G114" s="18">
        <f t="shared" si="34"/>
        <v>78</v>
      </c>
      <c r="H114" s="11">
        <f t="shared" si="35"/>
        <v>0</v>
      </c>
      <c r="I114" s="10">
        <f t="shared" si="36"/>
        <v>0</v>
      </c>
      <c r="J114" s="11">
        <f>IF(B114&gt;=$C$5,($C$17-$C$5)-C114, "")</f>
        <v>-78</v>
      </c>
      <c r="K114" s="11">
        <f>IF(B114&gt;=$C$5,J114*$C$9*$C$11,"")</f>
        <v>0</v>
      </c>
      <c r="L114" s="11">
        <f t="shared" si="29"/>
        <v>0</v>
      </c>
      <c r="M114" s="11">
        <f>IF(B114&gt;=$C$5, (18-$C$16)-C114, "")</f>
        <v>-60</v>
      </c>
      <c r="N114" s="11">
        <f>IF(B114&gt;=$C$5,4*$C$15*$C$14,"")</f>
        <v>0</v>
      </c>
      <c r="O114" s="11">
        <f t="shared" si="37"/>
        <v>0</v>
      </c>
      <c r="P114" s="5">
        <f>IF(B114&gt;=$C$5,$C$13-C114,"")</f>
        <v>-77</v>
      </c>
      <c r="Q114" s="5">
        <f>IF(B114&gt;=$C$5,$C$12/$C$13*P114,"")</f>
        <v>0</v>
      </c>
      <c r="R114" s="5">
        <f t="shared" si="30"/>
        <v>0</v>
      </c>
      <c r="S114" s="43">
        <f t="shared" si="42"/>
        <v>0</v>
      </c>
      <c r="T114" s="32">
        <f>IF(AND($C$5&lt;=B114,B114&lt;= $C$17), FV($C$23/12,12*C114,$C$32,$C$20,0)*-1,0)</f>
        <v>0</v>
      </c>
      <c r="V114" s="5">
        <f t="shared" si="48"/>
        <v>0</v>
      </c>
      <c r="W114" s="5">
        <f t="shared" si="49"/>
        <v>0</v>
      </c>
      <c r="X114" s="5">
        <f t="shared" si="47"/>
        <v>0</v>
      </c>
      <c r="Y114" s="5">
        <f t="shared" si="50"/>
        <v>0</v>
      </c>
      <c r="Z114" s="5">
        <f t="shared" si="38"/>
        <v>0</v>
      </c>
      <c r="AA114" s="70" t="str">
        <f t="shared" si="44"/>
        <v/>
      </c>
      <c r="AB114" s="45">
        <v>0</v>
      </c>
      <c r="AC114" s="32">
        <f>IF(AND($C$5&lt;=B114, B114&lt;=$C$17), FV($C$22/12,12*D114,$C$21,$C$20,0)*-1,0)</f>
        <v>0</v>
      </c>
      <c r="AE114" s="5">
        <f t="shared" si="39"/>
        <v>0</v>
      </c>
      <c r="AF114" s="5">
        <f t="shared" si="51"/>
        <v>0</v>
      </c>
      <c r="AG114" s="5">
        <f t="shared" si="41"/>
        <v>0</v>
      </c>
      <c r="AH114" s="5">
        <f t="shared" si="52"/>
        <v>0</v>
      </c>
      <c r="AI114" s="5">
        <f t="shared" si="45"/>
        <v>0</v>
      </c>
      <c r="AJ114" s="71" t="str">
        <f t="shared" si="46"/>
        <v/>
      </c>
      <c r="AK114" s="65">
        <v>0</v>
      </c>
      <c r="AL114" s="66"/>
    </row>
    <row r="115" spans="2:38" x14ac:dyDescent="0.35">
      <c r="B115" s="16">
        <v>79</v>
      </c>
      <c r="C115">
        <f t="shared" si="31"/>
        <v>79</v>
      </c>
      <c r="D115" s="17" t="str">
        <f>IF(AND($C$5&lt;=B115, B115&lt;=$C$17), B115-$C$5, "")</f>
        <v/>
      </c>
      <c r="E115" s="17" t="str">
        <f t="shared" si="32"/>
        <v/>
      </c>
      <c r="F115" s="26">
        <f t="shared" si="33"/>
        <v>-78</v>
      </c>
      <c r="G115" s="18">
        <f t="shared" si="34"/>
        <v>79</v>
      </c>
      <c r="H115" s="11">
        <f t="shared" si="35"/>
        <v>0</v>
      </c>
      <c r="I115" s="10">
        <f t="shared" si="36"/>
        <v>0</v>
      </c>
      <c r="J115" s="11">
        <f>IF(B115&gt;=$C$5,($C$17-$C$5)-C115, "")</f>
        <v>-79</v>
      </c>
      <c r="K115" s="11">
        <f>IF(B115&gt;=$C$5,J115*$C$9*$C$11,"")</f>
        <v>0</v>
      </c>
      <c r="L115" s="11">
        <f t="shared" si="29"/>
        <v>0</v>
      </c>
      <c r="M115" s="11">
        <f>IF(B115&gt;=$C$5, (18-$C$16)-C115, "")</f>
        <v>-61</v>
      </c>
      <c r="N115" s="11">
        <f>IF(B115&gt;=$C$5,4*$C$15*$C$14,"")</f>
        <v>0</v>
      </c>
      <c r="O115" s="11">
        <f t="shared" si="37"/>
        <v>0</v>
      </c>
      <c r="P115" s="5">
        <f>IF(B115&gt;=$C$5,$C$13-C115,"")</f>
        <v>-78</v>
      </c>
      <c r="Q115" s="5">
        <f>IF(B115&gt;=$C$5,$C$12/$C$13*P115,"")</f>
        <v>0</v>
      </c>
      <c r="R115" s="5">
        <f t="shared" si="30"/>
        <v>0</v>
      </c>
      <c r="S115" s="43">
        <f t="shared" si="42"/>
        <v>0</v>
      </c>
      <c r="T115" s="32">
        <f>IF(AND($C$5&lt;=B115,B115&lt;= $C$17), FV($C$23/12,12*C115,$C$32,$C$20,0)*-1,0)</f>
        <v>0</v>
      </c>
      <c r="V115" s="5">
        <f t="shared" si="48"/>
        <v>0</v>
      </c>
      <c r="W115" s="5">
        <f t="shared" si="49"/>
        <v>0</v>
      </c>
      <c r="X115" s="5">
        <f t="shared" si="47"/>
        <v>0</v>
      </c>
      <c r="Y115" s="5">
        <f t="shared" si="50"/>
        <v>0</v>
      </c>
      <c r="Z115" s="5">
        <f t="shared" si="38"/>
        <v>0</v>
      </c>
      <c r="AA115" s="70" t="str">
        <f t="shared" si="44"/>
        <v/>
      </c>
      <c r="AB115" s="45">
        <v>0</v>
      </c>
      <c r="AC115" s="32">
        <f>IF(AND($C$5&lt;=B115, B115&lt;=$C$17), FV($C$22/12,12*D115,$C$21,$C$20,0)*-1,0)</f>
        <v>0</v>
      </c>
      <c r="AE115" s="5">
        <f t="shared" si="39"/>
        <v>0</v>
      </c>
      <c r="AF115" s="5">
        <f t="shared" si="51"/>
        <v>0</v>
      </c>
      <c r="AG115" s="5">
        <f t="shared" si="41"/>
        <v>0</v>
      </c>
      <c r="AH115" s="5">
        <f t="shared" si="52"/>
        <v>0</v>
      </c>
      <c r="AI115" s="5">
        <f t="shared" si="45"/>
        <v>0</v>
      </c>
      <c r="AJ115" s="71" t="str">
        <f t="shared" si="46"/>
        <v/>
      </c>
      <c r="AK115" s="65">
        <v>0</v>
      </c>
      <c r="AL115" s="66"/>
    </row>
    <row r="116" spans="2:38" x14ac:dyDescent="0.35">
      <c r="B116" s="16">
        <v>80</v>
      </c>
      <c r="C116">
        <f t="shared" si="31"/>
        <v>80</v>
      </c>
      <c r="D116" s="17" t="str">
        <f>IF(AND($C$5&lt;=B116, B116&lt;=$C$17), B116-$C$5, "")</f>
        <v/>
      </c>
      <c r="E116" s="17" t="str">
        <f t="shared" si="32"/>
        <v/>
      </c>
      <c r="F116" s="26">
        <f t="shared" si="33"/>
        <v>-79</v>
      </c>
      <c r="G116" s="18">
        <f t="shared" si="34"/>
        <v>80</v>
      </c>
      <c r="H116" s="11">
        <f t="shared" si="35"/>
        <v>0</v>
      </c>
      <c r="I116" s="10">
        <f t="shared" si="36"/>
        <v>0</v>
      </c>
      <c r="J116" s="11">
        <f>IF(B116&gt;=$C$5,($C$17-$C$5)-C116, "")</f>
        <v>-80</v>
      </c>
      <c r="K116" s="11">
        <f>IF(B116&gt;=$C$5,J116*$C$9*$C$11,"")</f>
        <v>0</v>
      </c>
      <c r="L116" s="11">
        <f t="shared" si="29"/>
        <v>0</v>
      </c>
      <c r="M116" s="11">
        <f>IF(B116&gt;=$C$5, (18-$C$16)-C116, "")</f>
        <v>-62</v>
      </c>
      <c r="N116" s="11">
        <f>IF(B116&gt;=$C$5,4*$C$15*$C$14,"")</f>
        <v>0</v>
      </c>
      <c r="O116" s="11">
        <f t="shared" si="37"/>
        <v>0</v>
      </c>
      <c r="P116" s="5">
        <f>IF(B116&gt;=$C$5,$C$13-C116,"")</f>
        <v>-79</v>
      </c>
      <c r="Q116" s="5">
        <f>IF(B116&gt;=$C$5,$C$12/$C$13*P116,"")</f>
        <v>0</v>
      </c>
      <c r="R116" s="5">
        <f t="shared" si="30"/>
        <v>0</v>
      </c>
      <c r="S116" s="43">
        <f t="shared" si="42"/>
        <v>0</v>
      </c>
      <c r="T116" s="32">
        <f>IF(AND($C$5&lt;=B116,B116&lt;= $C$17), FV($C$23/12,12*C116,$C$32,$C$20,0)*-1,0)</f>
        <v>0</v>
      </c>
      <c r="V116" s="5">
        <f t="shared" si="48"/>
        <v>0</v>
      </c>
      <c r="W116" s="5">
        <f t="shared" si="49"/>
        <v>0</v>
      </c>
      <c r="X116" s="5">
        <f t="shared" si="47"/>
        <v>0</v>
      </c>
      <c r="Y116" s="5">
        <f t="shared" si="50"/>
        <v>0</v>
      </c>
      <c r="Z116" s="5">
        <f t="shared" si="38"/>
        <v>0</v>
      </c>
      <c r="AA116" s="70" t="str">
        <f t="shared" si="44"/>
        <v/>
      </c>
      <c r="AB116" s="45">
        <v>0</v>
      </c>
      <c r="AC116" s="32">
        <f>IF(AND($C$5&lt;=B116, B116&lt;=$C$17), FV($C$22/12,12*D116,$C$21,$C$20,0)*-1,0)</f>
        <v>0</v>
      </c>
      <c r="AE116" s="5">
        <f t="shared" si="39"/>
        <v>0</v>
      </c>
      <c r="AF116" s="5">
        <f t="shared" si="51"/>
        <v>0</v>
      </c>
      <c r="AG116" s="5">
        <f t="shared" si="41"/>
        <v>0</v>
      </c>
      <c r="AH116" s="5">
        <f t="shared" si="52"/>
        <v>0</v>
      </c>
      <c r="AI116" s="5">
        <f t="shared" si="45"/>
        <v>0</v>
      </c>
      <c r="AJ116" s="71" t="str">
        <f t="shared" si="46"/>
        <v/>
      </c>
      <c r="AK116" s="65">
        <v>0</v>
      </c>
      <c r="AL116" s="66"/>
    </row>
    <row r="117" spans="2:38" x14ac:dyDescent="0.35">
      <c r="B117" s="16">
        <v>81</v>
      </c>
      <c r="C117">
        <f t="shared" si="31"/>
        <v>81</v>
      </c>
      <c r="D117" s="17" t="str">
        <f>IF(AND($C$5&lt;=B117, B117&lt;=$C$17), B117-$C$5, "")</f>
        <v/>
      </c>
      <c r="E117" s="17" t="str">
        <f t="shared" si="32"/>
        <v/>
      </c>
      <c r="F117" s="26">
        <f t="shared" si="33"/>
        <v>-80</v>
      </c>
      <c r="G117" s="18">
        <f t="shared" si="34"/>
        <v>81</v>
      </c>
      <c r="H117" s="11">
        <f t="shared" si="35"/>
        <v>0</v>
      </c>
      <c r="I117" s="10">
        <f t="shared" si="36"/>
        <v>0</v>
      </c>
      <c r="J117" s="11">
        <f>IF(B117&gt;=$C$5,($C$17-$C$5)-C117, "")</f>
        <v>-81</v>
      </c>
      <c r="K117" s="11">
        <f>IF(B117&gt;=$C$5,J117*$C$9*$C$11,"")</f>
        <v>0</v>
      </c>
      <c r="L117" s="11">
        <f t="shared" si="29"/>
        <v>0</v>
      </c>
      <c r="M117" s="11">
        <f>IF(B117&gt;=$C$5, (18-$C$16)-C117, "")</f>
        <v>-63</v>
      </c>
      <c r="N117" s="11">
        <f>IF(B117&gt;=$C$5,4*$C$15*$C$14,"")</f>
        <v>0</v>
      </c>
      <c r="O117" s="11">
        <f t="shared" si="37"/>
        <v>0</v>
      </c>
      <c r="P117" s="5">
        <f>IF(B117&gt;=$C$5,$C$13-C117,"")</f>
        <v>-80</v>
      </c>
      <c r="Q117" s="5">
        <f>IF(B117&gt;=$C$5,$C$12/$C$13*P117,"")</f>
        <v>0</v>
      </c>
      <c r="R117" s="5">
        <f t="shared" si="30"/>
        <v>0</v>
      </c>
      <c r="S117" s="43">
        <f t="shared" si="42"/>
        <v>0</v>
      </c>
      <c r="T117" s="32">
        <f>IF(AND($C$5&lt;=B117,B117&lt;= $C$17), FV($C$23/12,12*C117,$C$32,$C$20,0)*-1,0)</f>
        <v>0</v>
      </c>
      <c r="V117" s="5">
        <f t="shared" si="48"/>
        <v>0</v>
      </c>
      <c r="W117" s="5">
        <f t="shared" si="49"/>
        <v>0</v>
      </c>
      <c r="X117" s="5">
        <f t="shared" si="47"/>
        <v>0</v>
      </c>
      <c r="Y117" s="5">
        <f t="shared" si="50"/>
        <v>0</v>
      </c>
      <c r="Z117" s="5">
        <f t="shared" si="38"/>
        <v>0</v>
      </c>
      <c r="AA117" s="70" t="str">
        <f t="shared" si="44"/>
        <v/>
      </c>
      <c r="AB117" s="45">
        <v>0</v>
      </c>
      <c r="AC117" s="32">
        <f>IF(AND($C$5&lt;=B117, B117&lt;=$C$17), FV($C$22/12,12*D117,$C$21,$C$20,0)*-1,0)</f>
        <v>0</v>
      </c>
      <c r="AE117" s="5">
        <f t="shared" si="39"/>
        <v>0</v>
      </c>
      <c r="AF117" s="5">
        <f t="shared" si="51"/>
        <v>0</v>
      </c>
      <c r="AG117" s="5">
        <f t="shared" si="41"/>
        <v>0</v>
      </c>
      <c r="AH117" s="5">
        <f t="shared" si="52"/>
        <v>0</v>
      </c>
      <c r="AI117" s="5">
        <f t="shared" si="45"/>
        <v>0</v>
      </c>
      <c r="AJ117" s="71" t="str">
        <f t="shared" si="46"/>
        <v/>
      </c>
      <c r="AK117" s="65">
        <v>0</v>
      </c>
      <c r="AL117" s="66"/>
    </row>
    <row r="118" spans="2:38" x14ac:dyDescent="0.35">
      <c r="B118" s="16">
        <v>82</v>
      </c>
      <c r="C118">
        <f t="shared" si="31"/>
        <v>82</v>
      </c>
      <c r="D118" s="17" t="str">
        <f>IF(AND($C$5&lt;=B118, B118&lt;=$C$17), B118-$C$5, "")</f>
        <v/>
      </c>
      <c r="E118" s="17" t="str">
        <f t="shared" si="32"/>
        <v/>
      </c>
      <c r="F118" s="26">
        <f t="shared" si="33"/>
        <v>-81</v>
      </c>
      <c r="G118" s="18">
        <f t="shared" si="34"/>
        <v>82</v>
      </c>
      <c r="H118" s="11">
        <f t="shared" si="35"/>
        <v>0</v>
      </c>
      <c r="I118" s="10">
        <f t="shared" si="36"/>
        <v>0</v>
      </c>
      <c r="J118" s="11">
        <f>IF(B118&gt;=$C$5,($C$17-$C$5)-C118, "")</f>
        <v>-82</v>
      </c>
      <c r="K118" s="11">
        <f>IF(B118&gt;=$C$5,J118*$C$9*$C$11,"")</f>
        <v>0</v>
      </c>
      <c r="L118" s="11">
        <f t="shared" si="29"/>
        <v>0</v>
      </c>
      <c r="M118" s="11">
        <f>IF(B118&gt;=$C$5, (18-$C$16)-C118, "")</f>
        <v>-64</v>
      </c>
      <c r="N118" s="11">
        <f>IF(B118&gt;=$C$5,4*$C$15*$C$14,"")</f>
        <v>0</v>
      </c>
      <c r="O118" s="11">
        <f t="shared" si="37"/>
        <v>0</v>
      </c>
      <c r="P118" s="5">
        <f>IF(B118&gt;=$C$5,$C$13-C118,"")</f>
        <v>-81</v>
      </c>
      <c r="Q118" s="5">
        <f>IF(B118&gt;=$C$5,$C$12/$C$13*P118,"")</f>
        <v>0</v>
      </c>
      <c r="R118" s="5">
        <f t="shared" si="30"/>
        <v>0</v>
      </c>
      <c r="S118" s="43">
        <f t="shared" si="42"/>
        <v>0</v>
      </c>
      <c r="T118" s="32">
        <f>IF(AND($C$5&lt;=B118,B118&lt;= $C$17), FV($C$23/12,12*C118,$C$32,$C$20,0)*-1,0)</f>
        <v>0</v>
      </c>
      <c r="V118" s="5">
        <f t="shared" si="48"/>
        <v>0</v>
      </c>
      <c r="W118" s="5">
        <f t="shared" si="49"/>
        <v>0</v>
      </c>
      <c r="X118" s="5">
        <f t="shared" si="47"/>
        <v>0</v>
      </c>
      <c r="Y118" s="5">
        <f t="shared" si="50"/>
        <v>0</v>
      </c>
      <c r="Z118" s="5">
        <f t="shared" si="38"/>
        <v>0</v>
      </c>
      <c r="AA118" s="70" t="str">
        <f t="shared" si="44"/>
        <v/>
      </c>
      <c r="AB118" s="45">
        <v>0</v>
      </c>
      <c r="AC118" s="32">
        <f>IF(AND($C$5&lt;=B118, B118&lt;=$C$17), FV($C$22/12,12*D118,$C$21,$C$20,0)*-1,0)</f>
        <v>0</v>
      </c>
      <c r="AE118" s="5">
        <f t="shared" si="39"/>
        <v>0</v>
      </c>
      <c r="AF118" s="5">
        <f t="shared" si="51"/>
        <v>0</v>
      </c>
      <c r="AG118" s="5">
        <f t="shared" si="41"/>
        <v>0</v>
      </c>
      <c r="AH118" s="5">
        <f t="shared" si="52"/>
        <v>0</v>
      </c>
      <c r="AI118" s="5">
        <f t="shared" si="45"/>
        <v>0</v>
      </c>
      <c r="AJ118" s="71" t="str">
        <f t="shared" si="46"/>
        <v/>
      </c>
      <c r="AK118" s="65">
        <v>0</v>
      </c>
      <c r="AL118" s="66"/>
    </row>
    <row r="119" spans="2:38" x14ac:dyDescent="0.35">
      <c r="B119" s="16">
        <v>83</v>
      </c>
      <c r="C119">
        <f t="shared" si="31"/>
        <v>83</v>
      </c>
      <c r="D119" s="17" t="str">
        <f>IF(AND($C$5&lt;=B119, B119&lt;=$C$17), B119-$C$5, "")</f>
        <v/>
      </c>
      <c r="E119" s="17" t="str">
        <f t="shared" si="32"/>
        <v/>
      </c>
      <c r="F119" s="26">
        <f t="shared" si="33"/>
        <v>-82</v>
      </c>
      <c r="G119" s="18">
        <f t="shared" si="34"/>
        <v>83</v>
      </c>
      <c r="H119" s="11">
        <f t="shared" si="35"/>
        <v>0</v>
      </c>
      <c r="I119" s="10">
        <f t="shared" si="36"/>
        <v>0</v>
      </c>
      <c r="J119" s="11">
        <f>IF(B119&gt;=$C$5,($C$17-$C$5)-C119, "")</f>
        <v>-83</v>
      </c>
      <c r="K119" s="11">
        <f>IF(B119&gt;=$C$5,J119*$C$9*$C$11,"")</f>
        <v>0</v>
      </c>
      <c r="L119" s="11">
        <f t="shared" si="29"/>
        <v>0</v>
      </c>
      <c r="M119" s="11">
        <f>IF(B119&gt;=$C$5, (18-$C$16)-C119, "")</f>
        <v>-65</v>
      </c>
      <c r="N119" s="11">
        <f>IF(B119&gt;=$C$5,4*$C$15*$C$14,"")</f>
        <v>0</v>
      </c>
      <c r="O119" s="11">
        <f t="shared" si="37"/>
        <v>0</v>
      </c>
      <c r="P119" s="5">
        <f>IF(B119&gt;=$C$5,$C$13-C119,"")</f>
        <v>-82</v>
      </c>
      <c r="Q119" s="5">
        <f>IF(B119&gt;=$C$5,$C$12/$C$13*P119,"")</f>
        <v>0</v>
      </c>
      <c r="R119" s="5">
        <f t="shared" si="30"/>
        <v>0</v>
      </c>
      <c r="S119" s="43">
        <f t="shared" si="42"/>
        <v>0</v>
      </c>
      <c r="T119" s="32">
        <f>IF(AND($C$5&lt;=B119,B119&lt;= $C$17), FV($C$23/12,12*C119,$C$32,$C$20,0)*-1,0)</f>
        <v>0</v>
      </c>
      <c r="V119" s="5">
        <f t="shared" si="48"/>
        <v>0</v>
      </c>
      <c r="W119" s="5">
        <f t="shared" si="49"/>
        <v>0</v>
      </c>
      <c r="X119" s="5">
        <f t="shared" si="47"/>
        <v>0</v>
      </c>
      <c r="Y119" s="5">
        <f t="shared" si="50"/>
        <v>0</v>
      </c>
      <c r="Z119" s="5">
        <f t="shared" si="38"/>
        <v>0</v>
      </c>
      <c r="AA119" s="70" t="str">
        <f t="shared" si="44"/>
        <v/>
      </c>
      <c r="AB119" s="45">
        <v>0</v>
      </c>
      <c r="AC119" s="32">
        <f>IF(AND($C$5&lt;=B119, B119&lt;=$C$17), FV($C$22/12,12*D119,$C$21,$C$20,0)*-1,0)</f>
        <v>0</v>
      </c>
      <c r="AE119" s="5">
        <f t="shared" si="39"/>
        <v>0</v>
      </c>
      <c r="AF119" s="5">
        <f t="shared" si="51"/>
        <v>0</v>
      </c>
      <c r="AG119" s="5">
        <f t="shared" si="41"/>
        <v>0</v>
      </c>
      <c r="AH119" s="5">
        <f t="shared" si="52"/>
        <v>0</v>
      </c>
      <c r="AI119" s="5">
        <f t="shared" si="45"/>
        <v>0</v>
      </c>
      <c r="AJ119" s="71" t="str">
        <f t="shared" si="46"/>
        <v/>
      </c>
      <c r="AK119" s="65">
        <v>0</v>
      </c>
      <c r="AL119" s="66"/>
    </row>
    <row r="120" spans="2:38" x14ac:dyDescent="0.35">
      <c r="B120" s="16">
        <v>84</v>
      </c>
      <c r="C120">
        <f t="shared" si="31"/>
        <v>84</v>
      </c>
      <c r="D120" s="17" t="str">
        <f>IF(AND($C$5&lt;=B120, B120&lt;=$C$17), B120-$C$5, "")</f>
        <v/>
      </c>
      <c r="E120" s="17" t="str">
        <f t="shared" si="32"/>
        <v/>
      </c>
      <c r="F120" s="26">
        <f t="shared" si="33"/>
        <v>-83</v>
      </c>
      <c r="G120" s="18">
        <f t="shared" si="34"/>
        <v>84</v>
      </c>
      <c r="H120" s="11">
        <f t="shared" si="35"/>
        <v>0</v>
      </c>
      <c r="I120" s="10">
        <f t="shared" si="36"/>
        <v>0</v>
      </c>
      <c r="J120" s="11">
        <f>IF(B120&gt;=$C$5,($C$17-$C$5)-C120, "")</f>
        <v>-84</v>
      </c>
      <c r="K120" s="11">
        <f>IF(B120&gt;=$C$5,J120*$C$9*$C$11,"")</f>
        <v>0</v>
      </c>
      <c r="L120" s="11">
        <f t="shared" si="29"/>
        <v>0</v>
      </c>
      <c r="M120" s="11">
        <f>IF(B120&gt;=$C$5, (18-$C$16)-C120, "")</f>
        <v>-66</v>
      </c>
      <c r="N120" s="11">
        <f>IF(B120&gt;=$C$5,4*$C$15*$C$14,"")</f>
        <v>0</v>
      </c>
      <c r="O120" s="11">
        <f t="shared" si="37"/>
        <v>0</v>
      </c>
      <c r="P120" s="5">
        <f>IF(B120&gt;=$C$5,$C$13-C120,"")</f>
        <v>-83</v>
      </c>
      <c r="Q120" s="5">
        <f>IF(B120&gt;=$C$5,$C$12/$C$13*P120,"")</f>
        <v>0</v>
      </c>
      <c r="R120" s="5">
        <f t="shared" si="30"/>
        <v>0</v>
      </c>
      <c r="S120" s="43">
        <f t="shared" si="42"/>
        <v>0</v>
      </c>
      <c r="T120" s="32">
        <f>IF(AND($C$5&lt;=B120,B120&lt;= $C$17), FV($C$23/12,12*C120,$C$32,$C$20,0)*-1,0)</f>
        <v>0</v>
      </c>
      <c r="V120" s="5">
        <f t="shared" si="48"/>
        <v>0</v>
      </c>
      <c r="W120" s="5">
        <f t="shared" si="49"/>
        <v>0</v>
      </c>
      <c r="X120" s="5">
        <f t="shared" si="47"/>
        <v>0</v>
      </c>
      <c r="Y120" s="5">
        <f t="shared" si="50"/>
        <v>0</v>
      </c>
      <c r="Z120" s="5">
        <f t="shared" si="38"/>
        <v>0</v>
      </c>
      <c r="AA120" s="70" t="str">
        <f t="shared" si="44"/>
        <v/>
      </c>
      <c r="AB120" s="45">
        <v>0</v>
      </c>
      <c r="AC120" s="32">
        <f>IF(AND($C$5&lt;=B120, B120&lt;=$C$17), FV($C$22/12,12*D120,$C$21,$C$20,0)*-1,0)</f>
        <v>0</v>
      </c>
      <c r="AE120" s="5">
        <f t="shared" si="39"/>
        <v>0</v>
      </c>
      <c r="AF120" s="5">
        <f t="shared" si="51"/>
        <v>0</v>
      </c>
      <c r="AG120" s="5">
        <f t="shared" si="41"/>
        <v>0</v>
      </c>
      <c r="AH120" s="5">
        <f t="shared" si="52"/>
        <v>0</v>
      </c>
      <c r="AI120" s="5">
        <f t="shared" si="45"/>
        <v>0</v>
      </c>
      <c r="AJ120" s="71" t="str">
        <f t="shared" si="46"/>
        <v/>
      </c>
      <c r="AK120" s="65">
        <v>0</v>
      </c>
      <c r="AL120" s="66"/>
    </row>
    <row r="121" spans="2:38" x14ac:dyDescent="0.35">
      <c r="B121" s="16">
        <v>85</v>
      </c>
      <c r="C121">
        <f t="shared" si="31"/>
        <v>85</v>
      </c>
      <c r="D121" s="17" t="str">
        <f>IF(AND($C$5&lt;=B121, B121&lt;=$C$17), B121-$C$5, "")</f>
        <v/>
      </c>
      <c r="E121" s="17" t="str">
        <f t="shared" si="32"/>
        <v/>
      </c>
      <c r="F121" s="26">
        <f t="shared" si="33"/>
        <v>-84</v>
      </c>
      <c r="G121" s="18">
        <f t="shared" si="34"/>
        <v>85</v>
      </c>
      <c r="H121" s="11">
        <f t="shared" si="35"/>
        <v>0</v>
      </c>
      <c r="I121" s="10">
        <f t="shared" si="36"/>
        <v>0</v>
      </c>
      <c r="J121" s="11">
        <f>IF(B121&gt;=$C$5,($C$17-$C$5)-C121, "")</f>
        <v>-85</v>
      </c>
      <c r="K121" s="11">
        <f>IF(B121&gt;=$C$5,J121*$C$9*$C$11,"")</f>
        <v>0</v>
      </c>
      <c r="L121" s="11">
        <f t="shared" si="29"/>
        <v>0</v>
      </c>
      <c r="M121" s="11">
        <f>IF(B121&gt;=$C$5, (18-$C$16)-C121, "")</f>
        <v>-67</v>
      </c>
      <c r="N121" s="11">
        <f>IF(B121&gt;=$C$5,4*$C$15*$C$14,"")</f>
        <v>0</v>
      </c>
      <c r="O121" s="11">
        <f t="shared" si="37"/>
        <v>0</v>
      </c>
      <c r="P121" s="5">
        <f>IF(B121&gt;=$C$5,$C$13-C121,"")</f>
        <v>-84</v>
      </c>
      <c r="Q121" s="5">
        <f>IF(B121&gt;=$C$5,$C$12/$C$13*P121,"")</f>
        <v>0</v>
      </c>
      <c r="R121" s="5">
        <f t="shared" si="30"/>
        <v>0</v>
      </c>
      <c r="S121" s="43">
        <f t="shared" si="42"/>
        <v>0</v>
      </c>
      <c r="T121" s="32">
        <f>IF(AND($C$5&lt;=B121,B121&lt;= $C$17), FV($C$23/12,12*C121,$C$32,$C$20,0)*-1,0)</f>
        <v>0</v>
      </c>
      <c r="V121" s="5">
        <f t="shared" si="48"/>
        <v>0</v>
      </c>
      <c r="W121" s="5">
        <f t="shared" si="49"/>
        <v>0</v>
      </c>
      <c r="X121" s="5">
        <f t="shared" si="47"/>
        <v>0</v>
      </c>
      <c r="Y121" s="5">
        <f t="shared" si="50"/>
        <v>0</v>
      </c>
      <c r="Z121" s="5">
        <f t="shared" si="38"/>
        <v>0</v>
      </c>
      <c r="AA121" s="70" t="str">
        <f t="shared" si="44"/>
        <v/>
      </c>
      <c r="AB121" s="45">
        <v>0</v>
      </c>
      <c r="AC121" s="32">
        <f>IF(AND($C$5&lt;=B121, B121&lt;=$C$17), FV($C$22/12,12*D121,$C$21,$C$20,0)*-1,0)</f>
        <v>0</v>
      </c>
      <c r="AE121" s="5">
        <f t="shared" si="39"/>
        <v>0</v>
      </c>
      <c r="AF121" s="5">
        <f t="shared" si="51"/>
        <v>0</v>
      </c>
      <c r="AG121" s="5">
        <f t="shared" si="41"/>
        <v>0</v>
      </c>
      <c r="AH121" s="5">
        <f t="shared" si="52"/>
        <v>0</v>
      </c>
      <c r="AI121" s="5">
        <f t="shared" si="45"/>
        <v>0</v>
      </c>
      <c r="AJ121" s="71" t="str">
        <f t="shared" si="46"/>
        <v/>
      </c>
      <c r="AK121" s="65">
        <v>0</v>
      </c>
      <c r="AL121" s="66"/>
    </row>
    <row r="122" spans="2:38" x14ac:dyDescent="0.35">
      <c r="B122" s="16">
        <v>86</v>
      </c>
      <c r="C122">
        <f t="shared" si="31"/>
        <v>86</v>
      </c>
      <c r="D122" s="17" t="str">
        <f>IF(AND($C$5&lt;=B122, B122&lt;=$C$17), B122-$C$5, "")</f>
        <v/>
      </c>
      <c r="E122" s="17" t="str">
        <f t="shared" si="32"/>
        <v/>
      </c>
      <c r="F122" s="26">
        <f t="shared" si="33"/>
        <v>-85</v>
      </c>
      <c r="G122" s="18">
        <f t="shared" si="34"/>
        <v>86</v>
      </c>
      <c r="H122" s="11">
        <f t="shared" si="35"/>
        <v>0</v>
      </c>
      <c r="I122" s="10">
        <f t="shared" si="36"/>
        <v>0</v>
      </c>
      <c r="J122" s="11">
        <f>IF(B122&gt;=$C$5,($C$17-$C$5)-C122, "")</f>
        <v>-86</v>
      </c>
      <c r="K122" s="11">
        <f>IF(B122&gt;=$C$5,J122*$C$9*$C$11,"")</f>
        <v>0</v>
      </c>
      <c r="L122" s="11">
        <f t="shared" si="29"/>
        <v>0</v>
      </c>
      <c r="M122" s="11">
        <f>IF(B122&gt;=$C$5, (18-$C$16)-C122, "")</f>
        <v>-68</v>
      </c>
      <c r="N122" s="11">
        <f>IF(B122&gt;=$C$5,4*$C$15*$C$14,"")</f>
        <v>0</v>
      </c>
      <c r="O122" s="11">
        <f t="shared" si="37"/>
        <v>0</v>
      </c>
      <c r="P122" s="5">
        <f>IF(B122&gt;=$C$5,$C$13-C122,"")</f>
        <v>-85</v>
      </c>
      <c r="Q122" s="5">
        <f>IF(B122&gt;=$C$5,$C$12/$C$13*P122,"")</f>
        <v>0</v>
      </c>
      <c r="R122" s="5">
        <f t="shared" si="30"/>
        <v>0</v>
      </c>
      <c r="S122" s="43">
        <f t="shared" si="42"/>
        <v>0</v>
      </c>
      <c r="T122" s="32">
        <f>IF(AND($C$5&lt;=B122,B122&lt;= $C$17), FV($C$23/12,12*C122,$C$32,$C$20,0)*-1,0)</f>
        <v>0</v>
      </c>
      <c r="V122" s="5">
        <f t="shared" si="48"/>
        <v>0</v>
      </c>
      <c r="W122" s="5">
        <f t="shared" si="49"/>
        <v>0</v>
      </c>
      <c r="X122" s="5">
        <f t="shared" si="47"/>
        <v>0</v>
      </c>
      <c r="Y122" s="5">
        <f t="shared" si="50"/>
        <v>0</v>
      </c>
      <c r="Z122" s="5">
        <f t="shared" si="38"/>
        <v>0</v>
      </c>
      <c r="AA122" s="70" t="str">
        <f t="shared" si="44"/>
        <v/>
      </c>
      <c r="AB122" s="45">
        <v>0</v>
      </c>
      <c r="AC122" s="32">
        <f>IF(AND($C$5&lt;=B122, B122&lt;=$C$17), FV($C$22/12,12*D122,$C$21,$C$20,0)*-1,0)</f>
        <v>0</v>
      </c>
      <c r="AE122" s="5">
        <f t="shared" si="39"/>
        <v>0</v>
      </c>
      <c r="AF122" s="5">
        <f t="shared" si="51"/>
        <v>0</v>
      </c>
      <c r="AG122" s="5">
        <f t="shared" si="41"/>
        <v>0</v>
      </c>
      <c r="AH122" s="5">
        <f t="shared" si="52"/>
        <v>0</v>
      </c>
      <c r="AI122" s="5">
        <f t="shared" si="45"/>
        <v>0</v>
      </c>
      <c r="AJ122" s="71" t="str">
        <f t="shared" si="46"/>
        <v/>
      </c>
      <c r="AK122" s="65">
        <v>0</v>
      </c>
      <c r="AL122" s="66"/>
    </row>
    <row r="123" spans="2:38" x14ac:dyDescent="0.35">
      <c r="B123" s="16">
        <v>87</v>
      </c>
      <c r="C123">
        <f t="shared" si="31"/>
        <v>87</v>
      </c>
      <c r="D123" s="17" t="str">
        <f>IF(AND($C$5&lt;=B123, B123&lt;=$C$17), B123-$C$5, "")</f>
        <v/>
      </c>
      <c r="E123" s="17" t="str">
        <f t="shared" si="32"/>
        <v/>
      </c>
      <c r="F123" s="26">
        <f t="shared" si="33"/>
        <v>-86</v>
      </c>
      <c r="G123" s="18">
        <f t="shared" si="34"/>
        <v>87</v>
      </c>
      <c r="H123" s="11">
        <f t="shared" si="35"/>
        <v>0</v>
      </c>
      <c r="I123" s="10">
        <f t="shared" si="36"/>
        <v>0</v>
      </c>
      <c r="J123" s="11">
        <f>IF(B123&gt;=$C$5,($C$17-$C$5)-C123, "")</f>
        <v>-87</v>
      </c>
      <c r="K123" s="11">
        <f>IF(B123&gt;=$C$5,J123*$C$9*$C$11,"")</f>
        <v>0</v>
      </c>
      <c r="L123" s="11">
        <f t="shared" si="29"/>
        <v>0</v>
      </c>
      <c r="M123" s="11">
        <f>IF(B123&gt;=$C$5, (18-$C$16)-C123, "")</f>
        <v>-69</v>
      </c>
      <c r="N123" s="11">
        <f>IF(B123&gt;=$C$5,4*$C$15*$C$14,"")</f>
        <v>0</v>
      </c>
      <c r="O123" s="11">
        <f t="shared" si="37"/>
        <v>0</v>
      </c>
      <c r="P123" s="5">
        <f>IF(B123&gt;=$C$5,$C$13-C123,"")</f>
        <v>-86</v>
      </c>
      <c r="Q123" s="5">
        <f>IF(B123&gt;=$C$5,$C$12/$C$13*P123,"")</f>
        <v>0</v>
      </c>
      <c r="R123" s="5">
        <f t="shared" si="30"/>
        <v>0</v>
      </c>
      <c r="S123" s="43">
        <f t="shared" si="42"/>
        <v>0</v>
      </c>
      <c r="T123" s="32">
        <f>IF(AND($C$5&lt;=B123,B123&lt;= $C$17), FV($C$23/12,12*C123,$C$32,$C$20,0)*-1,0)</f>
        <v>0</v>
      </c>
      <c r="V123" s="5">
        <f t="shared" si="48"/>
        <v>0</v>
      </c>
      <c r="W123" s="5">
        <f t="shared" si="49"/>
        <v>0</v>
      </c>
      <c r="X123" s="5">
        <f t="shared" si="47"/>
        <v>0</v>
      </c>
      <c r="Y123" s="5">
        <f t="shared" si="50"/>
        <v>0</v>
      </c>
      <c r="Z123" s="5">
        <f t="shared" si="38"/>
        <v>0</v>
      </c>
      <c r="AA123" s="70" t="str">
        <f t="shared" si="44"/>
        <v/>
      </c>
      <c r="AB123" s="45">
        <v>0</v>
      </c>
      <c r="AC123" s="32">
        <f>IF(AND($C$5&lt;=B123, B123&lt;=$C$17), FV($C$22/12,12*D123,$C$21,$C$20,0)*-1,0)</f>
        <v>0</v>
      </c>
      <c r="AE123" s="5">
        <f t="shared" si="39"/>
        <v>0</v>
      </c>
      <c r="AF123" s="5">
        <f t="shared" si="51"/>
        <v>0</v>
      </c>
      <c r="AG123" s="5">
        <f t="shared" si="41"/>
        <v>0</v>
      </c>
      <c r="AH123" s="5">
        <f t="shared" si="52"/>
        <v>0</v>
      </c>
      <c r="AI123" s="5">
        <f t="shared" si="45"/>
        <v>0</v>
      </c>
      <c r="AJ123" s="71" t="str">
        <f t="shared" si="46"/>
        <v/>
      </c>
      <c r="AK123" s="65">
        <v>0</v>
      </c>
      <c r="AL123" s="66"/>
    </row>
    <row r="124" spans="2:38" x14ac:dyDescent="0.35">
      <c r="B124" s="16">
        <v>88</v>
      </c>
      <c r="C124">
        <f t="shared" si="31"/>
        <v>88</v>
      </c>
      <c r="D124" s="17" t="str">
        <f>IF(AND($C$5&lt;=B124, B124&lt;=$C$17), B124-$C$5, "")</f>
        <v/>
      </c>
      <c r="E124" s="17" t="str">
        <f t="shared" si="32"/>
        <v/>
      </c>
      <c r="F124" s="26">
        <f t="shared" si="33"/>
        <v>-87</v>
      </c>
      <c r="G124" s="18">
        <f t="shared" si="34"/>
        <v>88</v>
      </c>
      <c r="H124" s="11">
        <f t="shared" si="35"/>
        <v>0</v>
      </c>
      <c r="I124" s="10">
        <f t="shared" si="36"/>
        <v>0</v>
      </c>
      <c r="J124" s="11">
        <f>IF(B124&gt;=$C$5,($C$17-$C$5)-C124, "")</f>
        <v>-88</v>
      </c>
      <c r="K124" s="11">
        <f>IF(B124&gt;=$C$5,J124*$C$9*$C$11,"")</f>
        <v>0</v>
      </c>
      <c r="L124" s="11">
        <f t="shared" si="29"/>
        <v>0</v>
      </c>
      <c r="M124" s="11">
        <f>IF(B124&gt;=$C$5, (18-$C$16)-C124, "")</f>
        <v>-70</v>
      </c>
      <c r="N124" s="11">
        <f>IF(B124&gt;=$C$5,4*$C$15*$C$14,"")</f>
        <v>0</v>
      </c>
      <c r="O124" s="11">
        <f t="shared" si="37"/>
        <v>0</v>
      </c>
      <c r="P124" s="5">
        <f>IF(B124&gt;=$C$5,$C$13-C124,"")</f>
        <v>-87</v>
      </c>
      <c r="Q124" s="5">
        <f>IF(B124&gt;=$C$5,$C$12/$C$13*P124,"")</f>
        <v>0</v>
      </c>
      <c r="R124" s="5">
        <f t="shared" si="30"/>
        <v>0</v>
      </c>
      <c r="S124" s="43">
        <f t="shared" si="42"/>
        <v>0</v>
      </c>
      <c r="T124" s="32">
        <f>IF(AND($C$5&lt;=B124,B124&lt;= $C$17), FV($C$23/12,12*C124,$C$32,$C$20,0)*-1,0)</f>
        <v>0</v>
      </c>
      <c r="V124" s="5">
        <f t="shared" si="48"/>
        <v>0</v>
      </c>
      <c r="W124" s="5">
        <f t="shared" si="49"/>
        <v>0</v>
      </c>
      <c r="X124" s="5">
        <f t="shared" si="47"/>
        <v>0</v>
      </c>
      <c r="Y124" s="5">
        <f t="shared" si="50"/>
        <v>0</v>
      </c>
      <c r="Z124" s="5">
        <f t="shared" si="38"/>
        <v>0</v>
      </c>
      <c r="AA124" s="70" t="str">
        <f t="shared" si="44"/>
        <v/>
      </c>
      <c r="AB124" s="45">
        <v>0</v>
      </c>
      <c r="AC124" s="32">
        <f>IF(AND($C$5&lt;=B124, B124&lt;=$C$17), FV($C$22/12,12*D124,$C$21,$C$20,0)*-1,0)</f>
        <v>0</v>
      </c>
      <c r="AE124" s="5">
        <f t="shared" si="39"/>
        <v>0</v>
      </c>
      <c r="AF124" s="5">
        <f t="shared" si="51"/>
        <v>0</v>
      </c>
      <c r="AG124" s="5">
        <f t="shared" si="41"/>
        <v>0</v>
      </c>
      <c r="AH124" s="5">
        <f t="shared" si="52"/>
        <v>0</v>
      </c>
      <c r="AI124" s="5">
        <f t="shared" si="45"/>
        <v>0</v>
      </c>
      <c r="AJ124" s="71" t="str">
        <f t="shared" si="46"/>
        <v/>
      </c>
      <c r="AK124" s="65">
        <v>0</v>
      </c>
      <c r="AL124" s="66"/>
    </row>
    <row r="125" spans="2:38" x14ac:dyDescent="0.35">
      <c r="B125" s="16">
        <v>89</v>
      </c>
      <c r="C125">
        <f t="shared" si="31"/>
        <v>89</v>
      </c>
      <c r="D125" s="17" t="str">
        <f>IF(AND($C$5&lt;=B125, B125&lt;=$C$17), B125-$C$5, "")</f>
        <v/>
      </c>
      <c r="E125" s="17" t="str">
        <f t="shared" si="32"/>
        <v/>
      </c>
      <c r="F125" s="26">
        <f t="shared" si="33"/>
        <v>-88</v>
      </c>
      <c r="G125" s="18">
        <f t="shared" si="34"/>
        <v>89</v>
      </c>
      <c r="H125" s="11">
        <f t="shared" si="35"/>
        <v>0</v>
      </c>
      <c r="I125" s="10">
        <f t="shared" si="36"/>
        <v>0</v>
      </c>
      <c r="J125" s="11">
        <f>IF(B125&gt;=$C$5,($C$17-$C$5)-C125, "")</f>
        <v>-89</v>
      </c>
      <c r="K125" s="11">
        <f>IF(B125&gt;=$C$5,J125*$C$9*$C$11,"")</f>
        <v>0</v>
      </c>
      <c r="L125" s="11">
        <f t="shared" si="29"/>
        <v>0</v>
      </c>
      <c r="M125" s="11">
        <f>IF(B125&gt;=$C$5, (18-$C$16)-C125, "")</f>
        <v>-71</v>
      </c>
      <c r="N125" s="11">
        <f>IF(B125&gt;=$C$5,4*$C$15*$C$14,"")</f>
        <v>0</v>
      </c>
      <c r="O125" s="11">
        <f t="shared" si="37"/>
        <v>0</v>
      </c>
      <c r="P125" s="5">
        <f>IF(B125&gt;=$C$5,$C$13-C125,"")</f>
        <v>-88</v>
      </c>
      <c r="Q125" s="5">
        <f>IF(B125&gt;=$C$5,$C$12/$C$13*P125,"")</f>
        <v>0</v>
      </c>
      <c r="R125" s="5">
        <f t="shared" si="30"/>
        <v>0</v>
      </c>
      <c r="S125" s="43">
        <f t="shared" si="42"/>
        <v>0</v>
      </c>
      <c r="T125" s="32">
        <f>IF(AND($C$5&lt;=B125,B125&lt;= $C$17), FV($C$23/12,12*C125,$C$32,$C$20,0)*-1,0)</f>
        <v>0</v>
      </c>
      <c r="V125" s="5">
        <f t="shared" si="48"/>
        <v>0</v>
      </c>
      <c r="W125" s="5">
        <f t="shared" si="49"/>
        <v>0</v>
      </c>
      <c r="X125" s="5">
        <f t="shared" si="47"/>
        <v>0</v>
      </c>
      <c r="Y125" s="5">
        <f t="shared" si="50"/>
        <v>0</v>
      </c>
      <c r="Z125" s="5">
        <f t="shared" si="38"/>
        <v>0</v>
      </c>
      <c r="AA125" s="70" t="str">
        <f t="shared" si="44"/>
        <v/>
      </c>
      <c r="AB125" s="45">
        <v>0</v>
      </c>
      <c r="AC125" s="32">
        <f>IF(AND($C$5&lt;=B125, B125&lt;=$C$17), FV($C$22/12,12*D125,$C$21,$C$20,0)*-1,0)</f>
        <v>0</v>
      </c>
      <c r="AE125" s="5">
        <f t="shared" si="39"/>
        <v>0</v>
      </c>
      <c r="AF125" s="5">
        <f t="shared" si="51"/>
        <v>0</v>
      </c>
      <c r="AG125" s="5">
        <f t="shared" si="41"/>
        <v>0</v>
      </c>
      <c r="AH125" s="5">
        <f t="shared" si="52"/>
        <v>0</v>
      </c>
      <c r="AI125" s="5">
        <f t="shared" si="45"/>
        <v>0</v>
      </c>
      <c r="AJ125" s="71" t="str">
        <f t="shared" si="46"/>
        <v/>
      </c>
      <c r="AK125" s="65">
        <v>0</v>
      </c>
      <c r="AL125" s="66"/>
    </row>
    <row r="126" spans="2:38" x14ac:dyDescent="0.35">
      <c r="B126" s="16">
        <v>90</v>
      </c>
      <c r="C126">
        <f t="shared" si="31"/>
        <v>90</v>
      </c>
      <c r="D126" s="17" t="str">
        <f>IF(AND($C$5&lt;=B126, B126&lt;=$C$17), B126-$C$5, "")</f>
        <v/>
      </c>
      <c r="E126" s="17" t="str">
        <f t="shared" si="32"/>
        <v/>
      </c>
      <c r="F126" s="26">
        <f t="shared" si="33"/>
        <v>-89</v>
      </c>
      <c r="G126" s="18">
        <f t="shared" si="34"/>
        <v>90</v>
      </c>
      <c r="H126" s="11">
        <f t="shared" si="35"/>
        <v>0</v>
      </c>
      <c r="I126" s="10">
        <f t="shared" si="36"/>
        <v>0</v>
      </c>
      <c r="J126" s="11">
        <f>IF(B126&gt;=$C$5,($C$17-$C$5)-C126, "")</f>
        <v>-90</v>
      </c>
      <c r="K126" s="11">
        <f>IF(B126&gt;=$C$5,J126*$C$9*$C$11,"")</f>
        <v>0</v>
      </c>
      <c r="L126" s="11">
        <f t="shared" si="29"/>
        <v>0</v>
      </c>
      <c r="M126" s="11">
        <f>IF(B126&gt;=$C$5, (18-$C$16)-C126, "")</f>
        <v>-72</v>
      </c>
      <c r="N126" s="11">
        <f>IF(B126&gt;=$C$5,4*$C$15*$C$14,"")</f>
        <v>0</v>
      </c>
      <c r="O126" s="11">
        <f t="shared" si="37"/>
        <v>0</v>
      </c>
      <c r="P126" s="5">
        <f>IF(B126&gt;=$C$5,$C$13-C126,"")</f>
        <v>-89</v>
      </c>
      <c r="Q126" s="5">
        <f>IF(B126&gt;=$C$5,$C$12/$C$13*P126,"")</f>
        <v>0</v>
      </c>
      <c r="R126" s="5">
        <f t="shared" si="30"/>
        <v>0</v>
      </c>
      <c r="S126" s="43">
        <f t="shared" si="42"/>
        <v>0</v>
      </c>
      <c r="T126" s="32">
        <f>IF(AND($C$5&lt;=B126,B126&lt;= $C$17), FV($C$23/12,12*C126,$C$32,$C$20,0)*-1,0)</f>
        <v>0</v>
      </c>
      <c r="V126" s="5">
        <f t="shared" si="48"/>
        <v>0</v>
      </c>
      <c r="W126" s="5">
        <f t="shared" si="49"/>
        <v>0</v>
      </c>
      <c r="X126" s="5">
        <f t="shared" si="47"/>
        <v>0</v>
      </c>
      <c r="Y126" s="5">
        <f t="shared" si="50"/>
        <v>0</v>
      </c>
      <c r="Z126" s="5">
        <f t="shared" si="38"/>
        <v>0</v>
      </c>
      <c r="AA126" s="70" t="str">
        <f t="shared" si="44"/>
        <v/>
      </c>
      <c r="AB126" s="45">
        <v>0</v>
      </c>
      <c r="AC126" s="32">
        <f>IF(AND($C$5&lt;=B126, B126&lt;=$C$17), FV($C$22/12,12*D126,$C$21,$C$20,0)*-1,0)</f>
        <v>0</v>
      </c>
      <c r="AE126" s="5">
        <f t="shared" si="39"/>
        <v>0</v>
      </c>
      <c r="AF126" s="5">
        <f t="shared" si="51"/>
        <v>0</v>
      </c>
      <c r="AG126" s="5">
        <f t="shared" si="41"/>
        <v>0</v>
      </c>
      <c r="AH126" s="5">
        <f t="shared" si="52"/>
        <v>0</v>
      </c>
      <c r="AI126" s="5">
        <f t="shared" si="45"/>
        <v>0</v>
      </c>
      <c r="AJ126" s="71" t="str">
        <f t="shared" si="46"/>
        <v/>
      </c>
      <c r="AK126" s="65">
        <v>0</v>
      </c>
      <c r="AL126" s="66"/>
    </row>
    <row r="127" spans="2:38" x14ac:dyDescent="0.35">
      <c r="B127" s="16">
        <v>91</v>
      </c>
      <c r="C127">
        <f t="shared" si="31"/>
        <v>91</v>
      </c>
      <c r="D127" s="17" t="str">
        <f>IF(AND($C$5&lt;=B127, B127&lt;=$C$17), B127-$C$5, "")</f>
        <v/>
      </c>
      <c r="E127" s="17" t="str">
        <f t="shared" si="32"/>
        <v/>
      </c>
      <c r="F127" s="26">
        <f t="shared" si="33"/>
        <v>-90</v>
      </c>
      <c r="G127" s="18">
        <f t="shared" si="34"/>
        <v>91</v>
      </c>
      <c r="H127" s="11">
        <f t="shared" si="35"/>
        <v>0</v>
      </c>
      <c r="I127" s="10">
        <f t="shared" si="36"/>
        <v>0</v>
      </c>
      <c r="J127" s="11">
        <f>IF(B127&gt;=$C$5,($C$17-$C$5)-C127, "")</f>
        <v>-91</v>
      </c>
      <c r="K127" s="11">
        <f>IF(B127&gt;=$C$5,J127*$C$9*$C$11,"")</f>
        <v>0</v>
      </c>
      <c r="L127" s="11">
        <f t="shared" si="29"/>
        <v>0</v>
      </c>
      <c r="M127" s="11">
        <f>IF(B127&gt;=$C$5, (18-$C$16)-C127, "")</f>
        <v>-73</v>
      </c>
      <c r="N127" s="11">
        <f>IF(B127&gt;=$C$5,4*$C$15*$C$14,"")</f>
        <v>0</v>
      </c>
      <c r="O127" s="11">
        <f t="shared" si="37"/>
        <v>0</v>
      </c>
      <c r="P127" s="5">
        <f>IF(B127&gt;=$C$5,$C$13-C127,"")</f>
        <v>-90</v>
      </c>
      <c r="Q127" s="5">
        <f>IF(B127&gt;=$C$5,$C$12/$C$13*P127,"")</f>
        <v>0</v>
      </c>
      <c r="R127" s="5">
        <f t="shared" si="30"/>
        <v>0</v>
      </c>
      <c r="S127" s="43">
        <f t="shared" si="42"/>
        <v>0</v>
      </c>
      <c r="T127" s="32">
        <f>IF(AND($C$5&lt;=B127,B127&lt;= $C$17), FV($C$23/12,12*C127,$C$32,$C$20,0)*-1,0)</f>
        <v>0</v>
      </c>
      <c r="V127" s="5">
        <f t="shared" si="48"/>
        <v>0</v>
      </c>
      <c r="W127" s="5">
        <f t="shared" si="49"/>
        <v>0</v>
      </c>
      <c r="X127" s="5">
        <f t="shared" si="47"/>
        <v>0</v>
      </c>
      <c r="Y127" s="5">
        <f t="shared" si="50"/>
        <v>0</v>
      </c>
      <c r="Z127" s="5">
        <f t="shared" si="38"/>
        <v>0</v>
      </c>
      <c r="AA127" s="70" t="str">
        <f t="shared" si="44"/>
        <v/>
      </c>
      <c r="AB127" s="45">
        <v>0</v>
      </c>
      <c r="AC127" s="32">
        <f>IF(AND($C$5&lt;=B127, B127&lt;=$C$17), FV($C$22/12,12*D127,$C$21,$C$20,0)*-1,0)</f>
        <v>0</v>
      </c>
      <c r="AE127" s="5">
        <f t="shared" si="39"/>
        <v>0</v>
      </c>
      <c r="AF127" s="5">
        <f t="shared" si="51"/>
        <v>0</v>
      </c>
      <c r="AG127" s="5">
        <f t="shared" si="41"/>
        <v>0</v>
      </c>
      <c r="AH127" s="5">
        <f t="shared" si="52"/>
        <v>0</v>
      </c>
      <c r="AI127" s="5">
        <f t="shared" si="45"/>
        <v>0</v>
      </c>
      <c r="AJ127" s="71" t="str">
        <f t="shared" si="46"/>
        <v/>
      </c>
      <c r="AK127" s="65">
        <v>0</v>
      </c>
      <c r="AL127" s="66"/>
    </row>
    <row r="128" spans="2:38" x14ac:dyDescent="0.35">
      <c r="B128" s="16">
        <v>92</v>
      </c>
      <c r="C128">
        <f t="shared" si="31"/>
        <v>92</v>
      </c>
      <c r="D128" s="17" t="str">
        <f>IF(AND($C$5&lt;=B128, B128&lt;=$C$17), B128-$C$5, "")</f>
        <v/>
      </c>
      <c r="E128" s="17" t="str">
        <f t="shared" si="32"/>
        <v/>
      </c>
      <c r="F128" s="26">
        <f t="shared" si="33"/>
        <v>-91</v>
      </c>
      <c r="G128" s="18">
        <f t="shared" si="34"/>
        <v>92</v>
      </c>
      <c r="H128" s="11">
        <f t="shared" si="35"/>
        <v>0</v>
      </c>
      <c r="I128" s="10">
        <f t="shared" si="36"/>
        <v>0</v>
      </c>
      <c r="J128" s="11">
        <f>IF(B128&gt;=$C$5,($C$17-$C$5)-C128, "")</f>
        <v>-92</v>
      </c>
      <c r="K128" s="11">
        <f>IF(B128&gt;=$C$5,J128*$C$9*$C$11,"")</f>
        <v>0</v>
      </c>
      <c r="L128" s="11">
        <f t="shared" si="29"/>
        <v>0</v>
      </c>
      <c r="M128" s="11">
        <f>IF(B128&gt;=$C$5, (18-$C$16)-C128, "")</f>
        <v>-74</v>
      </c>
      <c r="N128" s="11">
        <f>IF(B128&gt;=$C$5,4*$C$15*$C$14,"")</f>
        <v>0</v>
      </c>
      <c r="O128" s="11">
        <f t="shared" si="37"/>
        <v>0</v>
      </c>
      <c r="P128" s="5">
        <f>IF(B128&gt;=$C$5,$C$13-C128,"")</f>
        <v>-91</v>
      </c>
      <c r="Q128" s="5">
        <f>IF(B128&gt;=$C$5,$C$12/$C$13*P128,"")</f>
        <v>0</v>
      </c>
      <c r="R128" s="5">
        <f t="shared" si="30"/>
        <v>0</v>
      </c>
      <c r="S128" s="43">
        <f t="shared" si="42"/>
        <v>0</v>
      </c>
      <c r="T128" s="32">
        <f>IF(AND($C$5&lt;=B128,B128&lt;= $C$17), FV($C$23/12,12*C128,$C$32,$C$20,0)*-1,0)</f>
        <v>0</v>
      </c>
      <c r="V128" s="5">
        <f t="shared" si="48"/>
        <v>0</v>
      </c>
      <c r="W128" s="5">
        <f t="shared" si="49"/>
        <v>0</v>
      </c>
      <c r="X128" s="5">
        <f t="shared" si="47"/>
        <v>0</v>
      </c>
      <c r="Y128" s="5">
        <f t="shared" si="50"/>
        <v>0</v>
      </c>
      <c r="Z128" s="5">
        <f t="shared" si="38"/>
        <v>0</v>
      </c>
      <c r="AA128" s="70" t="str">
        <f t="shared" si="44"/>
        <v/>
      </c>
      <c r="AB128" s="45">
        <v>0</v>
      </c>
      <c r="AC128" s="32">
        <f>IF(AND($C$5&lt;=B128, B128&lt;=$C$17), FV($C$22/12,12*D128,$C$21,$C$20,0)*-1,0)</f>
        <v>0</v>
      </c>
      <c r="AE128" s="5">
        <f t="shared" si="39"/>
        <v>0</v>
      </c>
      <c r="AF128" s="5">
        <f t="shared" si="51"/>
        <v>0</v>
      </c>
      <c r="AG128" s="5">
        <f t="shared" si="41"/>
        <v>0</v>
      </c>
      <c r="AH128" s="5">
        <f t="shared" si="52"/>
        <v>0</v>
      </c>
      <c r="AI128" s="5">
        <f t="shared" si="45"/>
        <v>0</v>
      </c>
      <c r="AJ128" s="71" t="str">
        <f t="shared" si="46"/>
        <v/>
      </c>
      <c r="AK128" s="65">
        <v>0</v>
      </c>
      <c r="AL128" s="66"/>
    </row>
    <row r="129" spans="2:38" x14ac:dyDescent="0.35">
      <c r="B129" s="16">
        <v>93</v>
      </c>
      <c r="C129">
        <f t="shared" si="31"/>
        <v>93</v>
      </c>
      <c r="D129" s="17" t="str">
        <f>IF(AND($C$5&lt;=B129, B129&lt;=$C$17), B129-$C$5, "")</f>
        <v/>
      </c>
      <c r="E129" s="17" t="str">
        <f t="shared" si="32"/>
        <v/>
      </c>
      <c r="F129" s="26">
        <f t="shared" si="33"/>
        <v>-92</v>
      </c>
      <c r="G129" s="18">
        <f t="shared" si="34"/>
        <v>93</v>
      </c>
      <c r="H129" s="11">
        <f t="shared" si="35"/>
        <v>0</v>
      </c>
      <c r="I129" s="10">
        <f t="shared" si="36"/>
        <v>0</v>
      </c>
      <c r="J129" s="11">
        <f>IF(B129&gt;=$C$5,($C$17-$C$5)-C129, "")</f>
        <v>-93</v>
      </c>
      <c r="K129" s="11">
        <f>IF(B129&gt;=$C$5,J129*$C$9*$C$11,"")</f>
        <v>0</v>
      </c>
      <c r="L129" s="11">
        <f t="shared" si="29"/>
        <v>0</v>
      </c>
      <c r="M129" s="11">
        <f>IF(B129&gt;=$C$5, (18-$C$16)-C129, "")</f>
        <v>-75</v>
      </c>
      <c r="N129" s="11">
        <f>IF(B129&gt;=$C$5,4*$C$15*$C$14,"")</f>
        <v>0</v>
      </c>
      <c r="O129" s="11">
        <f t="shared" si="37"/>
        <v>0</v>
      </c>
      <c r="P129" s="5">
        <f>IF(B129&gt;=$C$5,$C$13-C129,"")</f>
        <v>-92</v>
      </c>
      <c r="Q129" s="5">
        <f>IF(B129&gt;=$C$5,$C$12/$C$13*P129,"")</f>
        <v>0</v>
      </c>
      <c r="R129" s="5">
        <f t="shared" si="30"/>
        <v>0</v>
      </c>
      <c r="S129" s="43">
        <f t="shared" si="42"/>
        <v>0</v>
      </c>
      <c r="T129" s="32">
        <f>IF(AND($C$5&lt;=B129,B129&lt;= $C$17), FV($C$23/12,12*C129,$C$32,$C$20,0)*-1,0)</f>
        <v>0</v>
      </c>
      <c r="V129" s="5">
        <f t="shared" si="48"/>
        <v>0</v>
      </c>
      <c r="W129" s="5">
        <f t="shared" si="49"/>
        <v>0</v>
      </c>
      <c r="X129" s="5">
        <f t="shared" si="47"/>
        <v>0</v>
      </c>
      <c r="Y129" s="5">
        <f t="shared" si="50"/>
        <v>0</v>
      </c>
      <c r="Z129" s="5">
        <f t="shared" si="38"/>
        <v>0</v>
      </c>
      <c r="AA129" s="70" t="str">
        <f t="shared" si="44"/>
        <v/>
      </c>
      <c r="AB129" s="45">
        <v>0</v>
      </c>
      <c r="AC129" s="32">
        <f>IF(AND($C$5&lt;=B129, B129&lt;=$C$17), FV($C$22/12,12*D129,$C$21,$C$20,0)*-1,0)</f>
        <v>0</v>
      </c>
      <c r="AE129" s="5">
        <f t="shared" si="39"/>
        <v>0</v>
      </c>
      <c r="AF129" s="5">
        <f t="shared" si="51"/>
        <v>0</v>
      </c>
      <c r="AG129" s="5">
        <f t="shared" si="41"/>
        <v>0</v>
      </c>
      <c r="AH129" s="5">
        <f t="shared" si="52"/>
        <v>0</v>
      </c>
      <c r="AI129" s="5">
        <f t="shared" si="45"/>
        <v>0</v>
      </c>
      <c r="AJ129" s="71" t="str">
        <f t="shared" si="46"/>
        <v/>
      </c>
      <c r="AK129" s="65">
        <v>0</v>
      </c>
      <c r="AL129" s="66"/>
    </row>
    <row r="130" spans="2:38" x14ac:dyDescent="0.35">
      <c r="B130" s="16">
        <v>94</v>
      </c>
      <c r="C130">
        <f t="shared" si="31"/>
        <v>94</v>
      </c>
      <c r="D130" s="17" t="str">
        <f>IF(AND($C$5&lt;=B130, B130&lt;=$C$17), B130-$C$5, "")</f>
        <v/>
      </c>
      <c r="E130" s="17" t="str">
        <f t="shared" si="32"/>
        <v/>
      </c>
      <c r="F130" s="26">
        <f t="shared" si="33"/>
        <v>-93</v>
      </c>
      <c r="G130" s="18">
        <f t="shared" si="34"/>
        <v>94</v>
      </c>
      <c r="H130" s="11">
        <f t="shared" si="35"/>
        <v>0</v>
      </c>
      <c r="I130" s="10">
        <f t="shared" si="36"/>
        <v>0</v>
      </c>
      <c r="J130" s="11">
        <f>IF(B130&gt;=$C$5,($C$17-$C$5)-C130, "")</f>
        <v>-94</v>
      </c>
      <c r="K130" s="11">
        <f>IF(B130&gt;=$C$5,J130*$C$9*$C$11,"")</f>
        <v>0</v>
      </c>
      <c r="L130" s="11">
        <f t="shared" si="29"/>
        <v>0</v>
      </c>
      <c r="M130" s="11">
        <f>IF(B130&gt;=$C$5, (18-$C$16)-C130, "")</f>
        <v>-76</v>
      </c>
      <c r="N130" s="11">
        <f>IF(B130&gt;=$C$5,4*$C$15*$C$14,"")</f>
        <v>0</v>
      </c>
      <c r="O130" s="11">
        <f t="shared" si="37"/>
        <v>0</v>
      </c>
      <c r="P130" s="5">
        <f>IF(B130&gt;=$C$5,$C$13-C130,"")</f>
        <v>-93</v>
      </c>
      <c r="Q130" s="5">
        <f>IF(B130&gt;=$C$5,$C$12/$C$13*P130,"")</f>
        <v>0</v>
      </c>
      <c r="R130" s="5">
        <f t="shared" si="30"/>
        <v>0</v>
      </c>
      <c r="S130" s="43">
        <f t="shared" si="42"/>
        <v>0</v>
      </c>
      <c r="T130" s="32">
        <f>IF(AND($C$5&lt;=B130,B130&lt;= $C$17), FV($C$23/12,12*C130,$C$32,$C$20,0)*-1,0)</f>
        <v>0</v>
      </c>
      <c r="V130" s="5">
        <f t="shared" si="48"/>
        <v>0</v>
      </c>
      <c r="W130" s="5">
        <f t="shared" si="49"/>
        <v>0</v>
      </c>
      <c r="X130" s="5">
        <f t="shared" si="47"/>
        <v>0</v>
      </c>
      <c r="Y130" s="5">
        <f t="shared" si="50"/>
        <v>0</v>
      </c>
      <c r="Z130" s="5">
        <f t="shared" si="38"/>
        <v>0</v>
      </c>
      <c r="AA130" s="70" t="str">
        <f t="shared" si="44"/>
        <v/>
      </c>
      <c r="AB130" s="45">
        <v>0</v>
      </c>
      <c r="AC130" s="32">
        <f>IF(AND($C$5&lt;=B130, B130&lt;=$C$17), FV($C$22/12,12*D130,$C$21,$C$20,0)*-1,0)</f>
        <v>0</v>
      </c>
      <c r="AE130" s="5">
        <f t="shared" si="39"/>
        <v>0</v>
      </c>
      <c r="AF130" s="5">
        <f t="shared" si="51"/>
        <v>0</v>
      </c>
      <c r="AG130" s="5">
        <f t="shared" si="41"/>
        <v>0</v>
      </c>
      <c r="AH130" s="5">
        <f t="shared" si="52"/>
        <v>0</v>
      </c>
      <c r="AI130" s="5">
        <f t="shared" si="45"/>
        <v>0</v>
      </c>
      <c r="AJ130" s="71" t="str">
        <f t="shared" si="46"/>
        <v/>
      </c>
      <c r="AK130" s="65">
        <v>0</v>
      </c>
      <c r="AL130" s="66"/>
    </row>
    <row r="131" spans="2:38" x14ac:dyDescent="0.35">
      <c r="B131" s="16">
        <v>95</v>
      </c>
      <c r="C131">
        <f t="shared" si="31"/>
        <v>95</v>
      </c>
      <c r="D131" s="17" t="str">
        <f>IF(AND($C$5&lt;=B131, B131&lt;=$C$17), B131-$C$5, "")</f>
        <v/>
      </c>
      <c r="E131" s="17" t="str">
        <f t="shared" si="32"/>
        <v/>
      </c>
      <c r="F131" s="26">
        <f t="shared" si="33"/>
        <v>-94</v>
      </c>
      <c r="G131" s="18">
        <f t="shared" si="34"/>
        <v>95</v>
      </c>
      <c r="H131" s="11">
        <f t="shared" si="35"/>
        <v>0</v>
      </c>
      <c r="I131" s="10">
        <f t="shared" si="36"/>
        <v>0</v>
      </c>
      <c r="J131" s="11">
        <f>IF(B131&gt;=$C$5,($C$17-$C$5)-C131, "")</f>
        <v>-95</v>
      </c>
      <c r="K131" s="11">
        <f>IF(B131&gt;=$C$5,J131*$C$9*$C$11,"")</f>
        <v>0</v>
      </c>
      <c r="L131" s="11">
        <f t="shared" si="29"/>
        <v>0</v>
      </c>
      <c r="M131" s="11">
        <f>IF(B131&gt;=$C$5, (18-$C$16)-C131, "")</f>
        <v>-77</v>
      </c>
      <c r="N131" s="11">
        <f>IF(B131&gt;=$C$5,4*$C$15*$C$14,"")</f>
        <v>0</v>
      </c>
      <c r="O131" s="11">
        <f t="shared" si="37"/>
        <v>0</v>
      </c>
      <c r="P131" s="5">
        <f>IF(B131&gt;=$C$5,$C$13-C131,"")</f>
        <v>-94</v>
      </c>
      <c r="Q131" s="5">
        <f>IF(B131&gt;=$C$5,$C$12/$C$13*P131,"")</f>
        <v>0</v>
      </c>
      <c r="R131" s="5">
        <f t="shared" si="30"/>
        <v>0</v>
      </c>
      <c r="S131" s="43">
        <f t="shared" si="42"/>
        <v>0</v>
      </c>
      <c r="T131" s="32">
        <f>IF(AND($C$5&lt;=B131,B131&lt;= $C$17), FV($C$23/12,12*C131,$C$32,$C$20,0)*-1,0)</f>
        <v>0</v>
      </c>
      <c r="V131" s="5">
        <f t="shared" si="48"/>
        <v>0</v>
      </c>
      <c r="W131" s="5">
        <f t="shared" si="49"/>
        <v>0</v>
      </c>
      <c r="X131" s="5">
        <f t="shared" si="47"/>
        <v>0</v>
      </c>
      <c r="Y131" s="5">
        <f t="shared" si="50"/>
        <v>0</v>
      </c>
      <c r="Z131" s="5">
        <f t="shared" si="38"/>
        <v>0</v>
      </c>
      <c r="AA131" s="70" t="str">
        <f t="shared" si="44"/>
        <v/>
      </c>
      <c r="AB131" s="45">
        <v>0</v>
      </c>
      <c r="AC131" s="32">
        <f>IF(AND($C$5&lt;=B131, B131&lt;=$C$17), FV($C$22/12,12*D131,$C$21,$C$20,0)*-1,0)</f>
        <v>0</v>
      </c>
      <c r="AE131" s="5">
        <f t="shared" si="39"/>
        <v>0</v>
      </c>
      <c r="AF131" s="5">
        <f t="shared" si="51"/>
        <v>0</v>
      </c>
      <c r="AG131" s="5">
        <f t="shared" si="41"/>
        <v>0</v>
      </c>
      <c r="AH131" s="5">
        <f t="shared" si="52"/>
        <v>0</v>
      </c>
      <c r="AI131" s="5">
        <f t="shared" si="45"/>
        <v>0</v>
      </c>
      <c r="AJ131" s="71" t="str">
        <f t="shared" si="46"/>
        <v/>
      </c>
      <c r="AK131" s="65">
        <v>0</v>
      </c>
      <c r="AL131" s="66"/>
    </row>
    <row r="132" spans="2:38" x14ac:dyDescent="0.35">
      <c r="B132" s="16">
        <v>96</v>
      </c>
      <c r="C132">
        <f t="shared" ref="C132:C136" si="53">IF($C$5&lt;=B132,$B132-$C$5,"")</f>
        <v>96</v>
      </c>
      <c r="D132" s="17" t="str">
        <f>IF(AND($C$5&lt;=B132, B132&lt;=$C$17), B132-$C$5, "")</f>
        <v/>
      </c>
      <c r="E132" s="17" t="str">
        <f t="shared" si="32"/>
        <v/>
      </c>
      <c r="F132" s="26">
        <f t="shared" si="33"/>
        <v>-95</v>
      </c>
      <c r="G132" s="18">
        <f t="shared" si="34"/>
        <v>96</v>
      </c>
      <c r="H132" s="11">
        <f t="shared" si="35"/>
        <v>0</v>
      </c>
      <c r="I132" s="10">
        <f t="shared" si="36"/>
        <v>0</v>
      </c>
      <c r="J132" s="11">
        <f>IF(B132&gt;=$C$5,($C$17-$C$5)-C132, "")</f>
        <v>-96</v>
      </c>
      <c r="K132" s="11">
        <f>IF(B132&gt;=$C$5,J132*$C$9*$C$11,"")</f>
        <v>0</v>
      </c>
      <c r="L132" s="11">
        <f t="shared" si="29"/>
        <v>0</v>
      </c>
      <c r="M132" s="11">
        <f>IF(B132&gt;=$C$5, (18-$C$16)-C132, "")</f>
        <v>-78</v>
      </c>
      <c r="N132" s="11">
        <f>IF(B132&gt;=$C$5,4*$C$15*$C$14,"")</f>
        <v>0</v>
      </c>
      <c r="O132" s="11">
        <f t="shared" si="37"/>
        <v>0</v>
      </c>
      <c r="P132" s="5">
        <f>IF(B132&gt;=$C$5,$C$13-C132,"")</f>
        <v>-95</v>
      </c>
      <c r="Q132" s="5">
        <f>IF(B132&gt;=$C$5,$C$12/$C$13*P132,"")</f>
        <v>0</v>
      </c>
      <c r="R132" s="5">
        <f t="shared" si="30"/>
        <v>0</v>
      </c>
      <c r="S132" s="43">
        <f t="shared" si="42"/>
        <v>0</v>
      </c>
      <c r="T132" s="32">
        <f>IF(AND($C$5&lt;=B132,B132&lt;= $C$17), FV($C$23/12,12*C132,$C$32,$C$20,0)*-1,0)</f>
        <v>0</v>
      </c>
      <c r="V132" s="5">
        <f t="shared" si="48"/>
        <v>0</v>
      </c>
      <c r="W132" s="5">
        <f t="shared" si="49"/>
        <v>0</v>
      </c>
      <c r="X132" s="5">
        <f t="shared" si="47"/>
        <v>0</v>
      </c>
      <c r="Y132" s="5">
        <f t="shared" si="50"/>
        <v>0</v>
      </c>
      <c r="Z132" s="5">
        <f t="shared" ref="Z132:Z136" si="54">T132+Y132</f>
        <v>0</v>
      </c>
      <c r="AA132" s="70" t="str">
        <f t="shared" si="44"/>
        <v/>
      </c>
      <c r="AB132" s="45">
        <v>0</v>
      </c>
      <c r="AC132" s="32">
        <f>IF(AND($C$5&lt;=B132, B132&lt;=$C$17), FV($C$22/12,12*D132,$C$21,$C$20,0)*-1,0)</f>
        <v>0</v>
      </c>
      <c r="AE132" s="5">
        <f t="shared" si="39"/>
        <v>0</v>
      </c>
      <c r="AF132" s="5">
        <f t="shared" si="51"/>
        <v>0</v>
      </c>
      <c r="AG132" s="5">
        <f t="shared" si="41"/>
        <v>0</v>
      </c>
      <c r="AH132" s="5">
        <f t="shared" si="52"/>
        <v>0</v>
      </c>
      <c r="AI132" s="5">
        <f t="shared" si="45"/>
        <v>0</v>
      </c>
      <c r="AJ132" s="71" t="str">
        <f t="shared" si="46"/>
        <v/>
      </c>
      <c r="AK132" s="65">
        <v>0</v>
      </c>
      <c r="AL132" s="66"/>
    </row>
    <row r="133" spans="2:38" x14ac:dyDescent="0.35">
      <c r="B133" s="16">
        <v>97</v>
      </c>
      <c r="C133">
        <f t="shared" si="53"/>
        <v>97</v>
      </c>
      <c r="D133" s="17" t="str">
        <f>IF(AND($C$5&lt;=B133, B133&lt;=$C$17), B133-$C$5, "")</f>
        <v/>
      </c>
      <c r="E133" s="17" t="str">
        <f t="shared" si="32"/>
        <v/>
      </c>
      <c r="F133" s="26">
        <f t="shared" si="33"/>
        <v>-96</v>
      </c>
      <c r="G133" s="18">
        <f t="shared" si="34"/>
        <v>97</v>
      </c>
      <c r="H133" s="11">
        <f t="shared" si="35"/>
        <v>0</v>
      </c>
      <c r="I133" s="10">
        <f t="shared" si="36"/>
        <v>0</v>
      </c>
      <c r="J133" s="11">
        <f>IF(B133&gt;=$C$5,($C$17-$C$5)-C133, "")</f>
        <v>-97</v>
      </c>
      <c r="K133" s="11">
        <f>IF(B133&gt;=$C$5,J133*$C$9*$C$11,"")</f>
        <v>0</v>
      </c>
      <c r="L133" s="11">
        <f t="shared" si="29"/>
        <v>0</v>
      </c>
      <c r="M133" s="11">
        <f>IF(B133&gt;=$C$5, (18-$C$16)-C133, "")</f>
        <v>-79</v>
      </c>
      <c r="N133" s="11">
        <f>IF(B133&gt;=$C$5,4*$C$15*$C$14,"")</f>
        <v>0</v>
      </c>
      <c r="O133" s="11">
        <f t="shared" si="37"/>
        <v>0</v>
      </c>
      <c r="P133" s="5">
        <f>IF(B133&gt;=$C$5,$C$13-C133,"")</f>
        <v>-96</v>
      </c>
      <c r="Q133" s="5">
        <f>IF(B133&gt;=$C$5,$C$12/$C$13*P133,"")</f>
        <v>0</v>
      </c>
      <c r="R133" s="5">
        <f t="shared" si="30"/>
        <v>0</v>
      </c>
      <c r="S133" s="43">
        <f t="shared" si="42"/>
        <v>0</v>
      </c>
      <c r="T133" s="32">
        <f>IF(AND($C$5&lt;=B133,B133&lt;= $C$17), FV($C$23/12,12*C133,$C$32,$C$20,0)*-1,0)</f>
        <v>0</v>
      </c>
      <c r="V133" s="5">
        <f t="shared" si="48"/>
        <v>0</v>
      </c>
      <c r="W133" s="5">
        <f t="shared" si="49"/>
        <v>0</v>
      </c>
      <c r="X133" s="5">
        <f t="shared" si="47"/>
        <v>0</v>
      </c>
      <c r="Y133" s="5">
        <f t="shared" si="50"/>
        <v>0</v>
      </c>
      <c r="Z133" s="5">
        <f t="shared" si="54"/>
        <v>0</v>
      </c>
      <c r="AA133" s="70" t="str">
        <f t="shared" si="44"/>
        <v/>
      </c>
      <c r="AB133" s="45">
        <v>0</v>
      </c>
      <c r="AC133" s="32">
        <f>IF(AND($C$5&lt;=B133, B133&lt;=$C$17), FV($C$22/12,12*D133,$C$21,$C$20,0)*-1,0)</f>
        <v>0</v>
      </c>
      <c r="AE133" s="5">
        <f t="shared" si="39"/>
        <v>0</v>
      </c>
      <c r="AF133" s="5">
        <f t="shared" si="51"/>
        <v>0</v>
      </c>
      <c r="AG133" s="5">
        <f t="shared" si="41"/>
        <v>0</v>
      </c>
      <c r="AH133" s="5">
        <f t="shared" si="52"/>
        <v>0</v>
      </c>
      <c r="AI133" s="5">
        <f t="shared" si="45"/>
        <v>0</v>
      </c>
      <c r="AJ133" s="71" t="str">
        <f t="shared" si="46"/>
        <v/>
      </c>
      <c r="AK133" s="65">
        <v>0</v>
      </c>
      <c r="AL133" s="66"/>
    </row>
    <row r="134" spans="2:38" x14ac:dyDescent="0.35">
      <c r="B134" s="16">
        <v>98</v>
      </c>
      <c r="C134">
        <f t="shared" si="53"/>
        <v>98</v>
      </c>
      <c r="D134" s="17" t="str">
        <f>IF(AND($C$5&lt;=B134, B134&lt;=$C$17), B134-$C$5, "")</f>
        <v/>
      </c>
      <c r="E134" s="17" t="str">
        <f t="shared" si="32"/>
        <v/>
      </c>
      <c r="F134" s="26">
        <f t="shared" si="33"/>
        <v>-97</v>
      </c>
      <c r="G134" s="18">
        <f t="shared" si="34"/>
        <v>98</v>
      </c>
      <c r="H134" s="11">
        <f t="shared" si="35"/>
        <v>0</v>
      </c>
      <c r="I134" s="10">
        <f t="shared" si="36"/>
        <v>0</v>
      </c>
      <c r="J134" s="11">
        <f>IF(B134&gt;=$C$5,($C$17-$C$5)-C134, "")</f>
        <v>-98</v>
      </c>
      <c r="K134" s="11">
        <f>IF(B134&gt;=$C$5,J134*$C$9*$C$11,"")</f>
        <v>0</v>
      </c>
      <c r="L134" s="11">
        <f t="shared" si="29"/>
        <v>0</v>
      </c>
      <c r="M134" s="11">
        <f>IF(B134&gt;=$C$5, (18-$C$16)-C134, "")</f>
        <v>-80</v>
      </c>
      <c r="N134" s="11">
        <f>IF(B134&gt;=$C$5,4*$C$15*$C$14,"")</f>
        <v>0</v>
      </c>
      <c r="O134" s="11">
        <f t="shared" si="37"/>
        <v>0</v>
      </c>
      <c r="P134" s="5">
        <f>IF(B134&gt;=$C$5,$C$13-C134,"")</f>
        <v>-97</v>
      </c>
      <c r="Q134" s="5">
        <f>IF(B134&gt;=$C$5,$C$12/$C$13*P134,"")</f>
        <v>0</v>
      </c>
      <c r="R134" s="5">
        <f t="shared" si="30"/>
        <v>0</v>
      </c>
      <c r="S134" s="43">
        <f t="shared" si="42"/>
        <v>0</v>
      </c>
      <c r="T134" s="32">
        <f>IF(AND($C$5&lt;=B134,B134&lt;= $C$17), FV($C$23/12,12*C134,$C$32,$C$20,0)*-1,0)</f>
        <v>0</v>
      </c>
      <c r="V134" s="5">
        <f t="shared" si="48"/>
        <v>0</v>
      </c>
      <c r="W134" s="5">
        <f t="shared" si="49"/>
        <v>0</v>
      </c>
      <c r="X134" s="5">
        <f t="shared" si="47"/>
        <v>0</v>
      </c>
      <c r="Y134" s="5">
        <f t="shared" si="50"/>
        <v>0</v>
      </c>
      <c r="Z134" s="5">
        <f t="shared" si="54"/>
        <v>0</v>
      </c>
      <c r="AA134" s="70" t="str">
        <f t="shared" si="44"/>
        <v/>
      </c>
      <c r="AB134" s="45">
        <v>0</v>
      </c>
      <c r="AC134" s="32">
        <f>IF(AND($C$5&lt;=B134, B134&lt;=$C$17), FV($C$22/12,12*D134,$C$21,$C$20,0)*-1,0)</f>
        <v>0</v>
      </c>
      <c r="AE134" s="5">
        <f t="shared" si="39"/>
        <v>0</v>
      </c>
      <c r="AF134" s="5">
        <f t="shared" si="51"/>
        <v>0</v>
      </c>
      <c r="AG134" s="5">
        <f t="shared" si="41"/>
        <v>0</v>
      </c>
      <c r="AH134" s="5">
        <f t="shared" si="52"/>
        <v>0</v>
      </c>
      <c r="AI134" s="5">
        <f t="shared" si="45"/>
        <v>0</v>
      </c>
      <c r="AJ134" s="71" t="str">
        <f t="shared" si="46"/>
        <v/>
      </c>
      <c r="AK134" s="65">
        <v>0</v>
      </c>
      <c r="AL134" s="66"/>
    </row>
    <row r="135" spans="2:38" x14ac:dyDescent="0.35">
      <c r="B135" s="16">
        <v>99</v>
      </c>
      <c r="C135">
        <f t="shared" si="53"/>
        <v>99</v>
      </c>
      <c r="D135" s="17" t="str">
        <f>IF(AND($C$5&lt;=B135, B135&lt;=$C$17), B135-$C$5, "")</f>
        <v/>
      </c>
      <c r="E135" s="17" t="str">
        <f t="shared" si="32"/>
        <v/>
      </c>
      <c r="F135" s="26">
        <f t="shared" si="33"/>
        <v>-98</v>
      </c>
      <c r="G135" s="18">
        <f t="shared" si="34"/>
        <v>99</v>
      </c>
      <c r="H135" s="11">
        <f t="shared" si="35"/>
        <v>0</v>
      </c>
      <c r="I135" s="10">
        <f t="shared" si="36"/>
        <v>0</v>
      </c>
      <c r="J135" s="11">
        <f>IF(B135&gt;=$C$5,($C$17-$C$5)-C135, "")</f>
        <v>-99</v>
      </c>
      <c r="K135" s="11">
        <f>IF(B135&gt;=$C$5,J135*$C$9*$C$11,"")</f>
        <v>0</v>
      </c>
      <c r="L135" s="11">
        <f t="shared" ref="L135:L136" si="55">IF(K135&gt;0,K135,0)</f>
        <v>0</v>
      </c>
      <c r="M135" s="11">
        <f>IF(B135&gt;=$C$5, (18-$C$16)-C135, "")</f>
        <v>-81</v>
      </c>
      <c r="N135" s="11">
        <f>IF(B135&gt;=$C$5,4*$C$15*$C$14,"")</f>
        <v>0</v>
      </c>
      <c r="O135" s="11">
        <f t="shared" si="37"/>
        <v>0</v>
      </c>
      <c r="P135" s="5">
        <f>IF(B135&gt;=$C$5,$C$13-C135,"")</f>
        <v>-98</v>
      </c>
      <c r="Q135" s="5">
        <f>IF(B135&gt;=$C$5,$C$12/$C$13*P135,"")</f>
        <v>0</v>
      </c>
      <c r="R135" s="5">
        <f t="shared" ref="R135:R136" si="56">IF(Q135&gt;=0,Q135,0)</f>
        <v>0</v>
      </c>
      <c r="S135" s="43">
        <f t="shared" si="42"/>
        <v>0</v>
      </c>
      <c r="T135" s="32">
        <f>IF(AND($C$5&lt;=B135,B135&lt;= $C$17), FV($C$23/12,12*C135,$C$32,$C$20,0)*-1,0)</f>
        <v>0</v>
      </c>
      <c r="V135" s="5">
        <f t="shared" si="48"/>
        <v>0</v>
      </c>
      <c r="W135" s="5">
        <f t="shared" si="49"/>
        <v>0</v>
      </c>
      <c r="X135" s="5">
        <f t="shared" si="47"/>
        <v>0</v>
      </c>
      <c r="Y135" s="5">
        <f t="shared" si="50"/>
        <v>0</v>
      </c>
      <c r="Z135" s="5">
        <f t="shared" si="54"/>
        <v>0</v>
      </c>
      <c r="AA135" s="70" t="str">
        <f t="shared" si="44"/>
        <v/>
      </c>
      <c r="AB135" s="45">
        <v>0</v>
      </c>
      <c r="AC135" s="32">
        <f>IF(AND($C$5&lt;=B135, B135&lt;=$C$17), FV($C$22/12,12*D135,$C$21,$C$20,0)*-1,0)</f>
        <v>0</v>
      </c>
      <c r="AE135" s="5">
        <f t="shared" si="39"/>
        <v>0</v>
      </c>
      <c r="AF135" s="5">
        <f t="shared" si="51"/>
        <v>0</v>
      </c>
      <c r="AG135" s="5">
        <f t="shared" si="41"/>
        <v>0</v>
      </c>
      <c r="AH135" s="5">
        <f t="shared" si="52"/>
        <v>0</v>
      </c>
      <c r="AI135" s="5">
        <f t="shared" si="45"/>
        <v>0</v>
      </c>
      <c r="AJ135" s="71" t="str">
        <f t="shared" si="46"/>
        <v/>
      </c>
      <c r="AK135" s="65">
        <v>0</v>
      </c>
      <c r="AL135" s="66"/>
    </row>
    <row r="136" spans="2:38" ht="15" thickBot="1" x14ac:dyDescent="0.4">
      <c r="B136" s="19">
        <v>100</v>
      </c>
      <c r="C136" s="20">
        <f t="shared" si="53"/>
        <v>100</v>
      </c>
      <c r="D136" s="21" t="str">
        <f>IF(AND($C$5&lt;=B136, B136&lt;=$C$17), B136-$C$5, "")</f>
        <v/>
      </c>
      <c r="E136" s="21" t="str">
        <f t="shared" si="32"/>
        <v/>
      </c>
      <c r="F136" s="27">
        <f t="shared" si="33"/>
        <v>-99</v>
      </c>
      <c r="G136" s="22">
        <f t="shared" si="34"/>
        <v>100</v>
      </c>
      <c r="H136" s="13">
        <f t="shared" si="35"/>
        <v>0</v>
      </c>
      <c r="I136" s="12">
        <f t="shared" si="36"/>
        <v>0</v>
      </c>
      <c r="J136" s="13">
        <f>IF(B136&gt;=$C$5,($C$17-$C$5)-C136, "")</f>
        <v>-100</v>
      </c>
      <c r="K136" s="13">
        <f>IF(B136&gt;=$C$5,J136*$C$9*$C$11,"")</f>
        <v>0</v>
      </c>
      <c r="L136" s="13">
        <f t="shared" si="55"/>
        <v>0</v>
      </c>
      <c r="M136" s="13">
        <f>IF(B136&gt;=$C$5, (18-$C$16)-C136, "")</f>
        <v>-82</v>
      </c>
      <c r="N136" s="13">
        <f>IF(B136&gt;=$C$5,4*$C$15*$C$14,"")</f>
        <v>0</v>
      </c>
      <c r="O136" s="13">
        <f t="shared" si="37"/>
        <v>0</v>
      </c>
      <c r="P136" s="14">
        <f>IF(B136&gt;=$C$5,$C$13-C136,"")</f>
        <v>-99</v>
      </c>
      <c r="Q136" s="14">
        <f>IF(B136&gt;=$C$5,$C$12/$C$13*P136,"")</f>
        <v>0</v>
      </c>
      <c r="R136" s="14">
        <f t="shared" si="56"/>
        <v>0</v>
      </c>
      <c r="S136" s="44">
        <f t="shared" si="42"/>
        <v>0</v>
      </c>
      <c r="T136" s="33">
        <f>IF(AND($C$5&lt;=B136,B136&lt;= $C$17), FV($C$23/12,12*C136,$C$32,$C$20,0)*-1,0)</f>
        <v>0</v>
      </c>
      <c r="U136" s="14"/>
      <c r="V136" s="14">
        <f>Y135*$C$24</f>
        <v>0</v>
      </c>
      <c r="W136" s="14">
        <f t="shared" si="49"/>
        <v>0</v>
      </c>
      <c r="X136" s="14">
        <f t="shared" si="47"/>
        <v>0</v>
      </c>
      <c r="Y136" s="14">
        <f t="shared" ref="Y136" si="57">Y135+V136-X136</f>
        <v>0</v>
      </c>
      <c r="Z136" s="14">
        <f t="shared" si="54"/>
        <v>0</v>
      </c>
      <c r="AA136" s="69" t="str">
        <f t="shared" si="44"/>
        <v/>
      </c>
      <c r="AB136" s="46">
        <v>0</v>
      </c>
      <c r="AC136" s="33">
        <f>IF(AND($C$5&lt;=B136, B136&lt;=$C$17), FV($C$22/12,12*D136,$C$21,$C$20,0)*-1,0)</f>
        <v>0</v>
      </c>
      <c r="AD136" s="14"/>
      <c r="AE136" s="14">
        <f t="shared" si="39"/>
        <v>0</v>
      </c>
      <c r="AF136" s="14">
        <f t="shared" si="51"/>
        <v>0</v>
      </c>
      <c r="AG136" s="14">
        <f t="shared" si="41"/>
        <v>0</v>
      </c>
      <c r="AH136" s="14">
        <f t="shared" si="52"/>
        <v>0</v>
      </c>
      <c r="AI136" s="14">
        <f t="shared" si="45"/>
        <v>0</v>
      </c>
      <c r="AJ136" s="64" t="str">
        <f t="shared" si="46"/>
        <v/>
      </c>
      <c r="AK136" s="72">
        <v>0</v>
      </c>
      <c r="AL136" s="67"/>
    </row>
  </sheetData>
  <mergeCells count="12">
    <mergeCell ref="A1:C1"/>
    <mergeCell ref="AK34:AK35"/>
    <mergeCell ref="AL34:AL35"/>
    <mergeCell ref="D34:D35"/>
    <mergeCell ref="E34:E35"/>
    <mergeCell ref="G34:G35"/>
    <mergeCell ref="T34:AA34"/>
    <mergeCell ref="AC34:AJ34"/>
    <mergeCell ref="H34:S34"/>
    <mergeCell ref="AB34:AB35"/>
    <mergeCell ref="B34:B35"/>
    <mergeCell ref="C34:C35"/>
  </mergeCells>
  <hyperlinks>
    <hyperlink ref="D23" r:id="rId1" display="  Our projection rate of return that is possible to achieve. US market growth average over 100 years is 11.4% shown on Andex Chart." xr:uid="{D1DD7329-49C6-4173-9B8A-1A5D7FFAD024}"/>
    <hyperlink ref="A9" r:id="rId2" xr:uid="{2B91A4B5-661D-4F0B-A5FA-261DF9B79F88}"/>
    <hyperlink ref="B23" r:id="rId3" xr:uid="{B874D205-945B-402C-AD3D-AEA6179CA889}"/>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55927-5661-40FC-84B7-ED29EE8BE1B2}">
  <dimension ref="A1:CA136"/>
  <sheetViews>
    <sheetView workbookViewId="0">
      <pane xSplit="3" topLeftCell="D1" activePane="topRight" state="frozen"/>
      <selection activeCell="A88" sqref="A88"/>
      <selection pane="topRight" activeCell="C24" sqref="C24"/>
    </sheetView>
  </sheetViews>
  <sheetFormatPr defaultRowHeight="14.5" x14ac:dyDescent="0.35"/>
  <cols>
    <col min="1" max="2" width="15" customWidth="1"/>
    <col min="3" max="3" width="17" customWidth="1"/>
    <col min="4" max="4" width="16.453125" style="1" customWidth="1"/>
    <col min="5" max="5" width="13.453125" customWidth="1"/>
    <col min="6" max="6" width="12.1796875" style="5" hidden="1" customWidth="1"/>
    <col min="7" max="7" width="12.1796875" style="5" customWidth="1"/>
    <col min="8" max="8" width="13.1796875" style="7" hidden="1" customWidth="1"/>
    <col min="9" max="9" width="12" style="7" customWidth="1"/>
    <col min="10" max="11" width="13.1796875" style="7" hidden="1" customWidth="1"/>
    <col min="12" max="12" width="11.1796875" style="7" customWidth="1"/>
    <col min="13" max="14" width="15.81640625" style="7" hidden="1" customWidth="1"/>
    <col min="15" max="15" width="14.54296875" style="7" customWidth="1"/>
    <col min="16" max="17" width="13.1796875" style="5" hidden="1" customWidth="1"/>
    <col min="18" max="20" width="13.1796875" style="5" customWidth="1"/>
    <col min="21" max="21" width="18.08984375" style="5" customWidth="1"/>
    <col min="22" max="23" width="16.1796875" style="5" customWidth="1"/>
    <col min="24" max="29" width="13.1796875" style="5" customWidth="1"/>
    <col min="30" max="30" width="16" style="5" customWidth="1"/>
    <col min="31" max="31" width="13.1796875" style="5" customWidth="1"/>
    <col min="32" max="32" width="15.1796875" style="5" customWidth="1"/>
    <col min="33" max="79" width="13.1796875" style="5" customWidth="1"/>
    <col min="80" max="89" width="13.1796875" customWidth="1"/>
  </cols>
  <sheetData>
    <row r="1" spans="1:15" ht="19" thickBot="1" x14ac:dyDescent="0.5">
      <c r="A1" s="148" t="s">
        <v>27</v>
      </c>
      <c r="B1" s="148"/>
      <c r="C1" s="148"/>
    </row>
    <row r="2" spans="1:15" s="5" customFormat="1" x14ac:dyDescent="0.35">
      <c r="A2" t="s">
        <v>28</v>
      </c>
      <c r="B2"/>
      <c r="C2" s="76">
        <f>Profile!E3</f>
        <v>45542</v>
      </c>
      <c r="D2" s="1"/>
      <c r="E2"/>
      <c r="H2" s="7"/>
      <c r="I2" s="7"/>
      <c r="J2" s="7"/>
      <c r="K2" s="7"/>
      <c r="L2" s="7"/>
      <c r="M2" s="7"/>
      <c r="N2" s="7"/>
      <c r="O2" s="7"/>
    </row>
    <row r="3" spans="1:15" s="5" customFormat="1" x14ac:dyDescent="0.35">
      <c r="A3" t="s">
        <v>2</v>
      </c>
      <c r="B3"/>
      <c r="C3" s="116">
        <f>Profile!E4</f>
        <v>0</v>
      </c>
      <c r="D3" s="1"/>
      <c r="E3"/>
      <c r="H3" s="7"/>
      <c r="I3" s="7"/>
      <c r="J3" s="7"/>
      <c r="K3" s="7"/>
      <c r="L3" s="7"/>
      <c r="M3" s="7"/>
      <c r="N3" s="7"/>
      <c r="O3" s="7"/>
    </row>
    <row r="4" spans="1:15" s="5" customFormat="1" x14ac:dyDescent="0.35">
      <c r="A4" t="s">
        <v>3</v>
      </c>
      <c r="B4"/>
      <c r="C4" s="77" t="str">
        <f>Profile!E5</f>
        <v>M/F</v>
      </c>
      <c r="D4" s="1"/>
      <c r="E4"/>
      <c r="H4" s="7"/>
      <c r="I4" s="7"/>
      <c r="J4" s="7"/>
      <c r="K4" s="7"/>
      <c r="L4" s="7"/>
      <c r="M4" s="7"/>
      <c r="N4" s="7"/>
      <c r="O4" s="7"/>
    </row>
    <row r="5" spans="1:15" s="5" customFormat="1" x14ac:dyDescent="0.35">
      <c r="A5" t="s">
        <v>4</v>
      </c>
      <c r="B5"/>
      <c r="C5" s="75">
        <f>Profile!E6</f>
        <v>0</v>
      </c>
      <c r="D5" s="1"/>
      <c r="E5"/>
      <c r="H5" s="7"/>
      <c r="I5" s="7"/>
      <c r="J5" s="7"/>
      <c r="K5" s="7"/>
      <c r="L5" s="7"/>
      <c r="M5" s="7"/>
      <c r="N5" s="7"/>
      <c r="O5" s="7"/>
    </row>
    <row r="6" spans="1:15" s="5" customFormat="1" x14ac:dyDescent="0.35">
      <c r="A6" t="s">
        <v>5</v>
      </c>
      <c r="B6"/>
      <c r="C6" s="77" t="str">
        <f>Profile!E7</f>
        <v>Yes/no</v>
      </c>
      <c r="D6" s="1"/>
      <c r="E6"/>
      <c r="H6" s="7"/>
      <c r="I6" s="7"/>
      <c r="J6" s="7"/>
      <c r="K6" s="7"/>
      <c r="L6" s="7"/>
      <c r="M6" s="7"/>
      <c r="N6" s="7"/>
      <c r="O6" s="7"/>
    </row>
    <row r="7" spans="1:15" s="5" customFormat="1" x14ac:dyDescent="0.35">
      <c r="A7" t="s">
        <v>10</v>
      </c>
      <c r="B7"/>
      <c r="C7" s="77">
        <f>Profile!E11</f>
        <v>0</v>
      </c>
      <c r="D7" s="1"/>
      <c r="E7"/>
      <c r="H7" s="7"/>
      <c r="I7" s="7"/>
      <c r="J7" s="7"/>
      <c r="K7" s="7"/>
      <c r="L7" s="7"/>
      <c r="M7" s="7"/>
      <c r="N7" s="7"/>
      <c r="O7" s="7"/>
    </row>
    <row r="8" spans="1:15" s="5" customFormat="1" x14ac:dyDescent="0.35">
      <c r="A8" t="s">
        <v>12</v>
      </c>
      <c r="B8"/>
      <c r="C8" s="113">
        <f>Profile!E12</f>
        <v>1</v>
      </c>
      <c r="D8" s="1" t="s">
        <v>13</v>
      </c>
      <c r="E8"/>
      <c r="H8" s="7"/>
      <c r="I8" s="7"/>
      <c r="J8" s="7"/>
      <c r="K8" s="7"/>
      <c r="L8" s="7"/>
      <c r="M8" s="7"/>
      <c r="N8" s="7"/>
      <c r="O8" s="7"/>
    </row>
    <row r="9" spans="1:15" s="5" customFormat="1" x14ac:dyDescent="0.35">
      <c r="A9" s="79" t="s">
        <v>14</v>
      </c>
      <c r="B9"/>
      <c r="C9" s="113">
        <f>Profile!E13</f>
        <v>0</v>
      </c>
      <c r="D9" s="23" t="s">
        <v>29</v>
      </c>
      <c r="E9" s="4">
        <f>C9/12</f>
        <v>0</v>
      </c>
      <c r="H9" s="7"/>
      <c r="I9" s="7"/>
      <c r="J9" s="7"/>
      <c r="K9" s="7"/>
      <c r="L9" s="7"/>
      <c r="M9" s="7"/>
      <c r="N9" s="7"/>
      <c r="O9" s="7"/>
    </row>
    <row r="10" spans="1:15" s="5" customFormat="1" x14ac:dyDescent="0.35">
      <c r="A10" s="156" t="s">
        <v>86</v>
      </c>
      <c r="B10"/>
      <c r="C10" s="113">
        <f>Profile!E14</f>
        <v>0</v>
      </c>
      <c r="D10" s="23"/>
      <c r="E10" s="4"/>
      <c r="H10" s="7"/>
      <c r="I10" s="7"/>
      <c r="J10" s="7"/>
      <c r="K10" s="7"/>
      <c r="L10" s="7"/>
      <c r="M10" s="7"/>
      <c r="N10" s="7"/>
      <c r="O10" s="7"/>
    </row>
    <row r="11" spans="1:15" s="5" customFormat="1" x14ac:dyDescent="0.35">
      <c r="A11" t="s">
        <v>15</v>
      </c>
      <c r="B11"/>
      <c r="C11" s="114">
        <f>Profile!E15</f>
        <v>0.5</v>
      </c>
      <c r="D11" s="1"/>
      <c r="E11"/>
      <c r="H11" s="7"/>
      <c r="I11" s="7"/>
      <c r="J11" s="7"/>
      <c r="K11" s="7"/>
      <c r="L11" s="7"/>
      <c r="M11" s="7"/>
      <c r="N11" s="7"/>
      <c r="O11" s="7"/>
    </row>
    <row r="12" spans="1:15" s="5" customFormat="1" x14ac:dyDescent="0.35">
      <c r="A12" t="s">
        <v>16</v>
      </c>
      <c r="B12"/>
      <c r="C12" s="113">
        <f>Profile!E16</f>
        <v>0</v>
      </c>
      <c r="D12" s="1"/>
      <c r="E12"/>
      <c r="H12" s="7"/>
      <c r="I12" s="7"/>
      <c r="J12" s="7"/>
      <c r="K12" s="7"/>
      <c r="L12" s="7"/>
      <c r="M12" s="7"/>
      <c r="N12" s="7"/>
      <c r="O12" s="7"/>
    </row>
    <row r="13" spans="1:15" s="5" customFormat="1" x14ac:dyDescent="0.35">
      <c r="A13" t="s">
        <v>12</v>
      </c>
      <c r="B13"/>
      <c r="C13" s="113">
        <f>Profile!E17</f>
        <v>1</v>
      </c>
      <c r="D13" s="1" t="s">
        <v>13</v>
      </c>
      <c r="H13" s="7"/>
      <c r="I13" s="7"/>
      <c r="J13" s="7"/>
      <c r="K13" s="7"/>
      <c r="L13" s="7"/>
      <c r="M13" s="7"/>
      <c r="N13" s="7"/>
      <c r="O13" s="7"/>
    </row>
    <row r="14" spans="1:15" s="5" customFormat="1" x14ac:dyDescent="0.35">
      <c r="A14" t="s">
        <v>20</v>
      </c>
      <c r="B14"/>
      <c r="C14" s="113">
        <f>Profile!E20</f>
        <v>0</v>
      </c>
      <c r="D14" s="1"/>
      <c r="H14" s="7"/>
      <c r="I14" s="7"/>
      <c r="J14" s="7"/>
      <c r="K14" s="7"/>
      <c r="L14" s="7"/>
      <c r="M14" s="7"/>
      <c r="N14" s="7"/>
      <c r="O14" s="7"/>
    </row>
    <row r="15" spans="1:15" s="5" customFormat="1" x14ac:dyDescent="0.35">
      <c r="A15" t="s">
        <v>17</v>
      </c>
      <c r="B15"/>
      <c r="C15" s="113">
        <f>Profile!E18</f>
        <v>0</v>
      </c>
      <c r="D15"/>
      <c r="H15" s="7"/>
      <c r="I15" s="7"/>
      <c r="J15" s="7"/>
      <c r="K15" s="7"/>
      <c r="L15" s="7"/>
      <c r="M15" s="7"/>
      <c r="N15" s="7"/>
      <c r="O15" s="7"/>
    </row>
    <row r="16" spans="1:15" s="5" customFormat="1" x14ac:dyDescent="0.35">
      <c r="A16" t="s">
        <v>18</v>
      </c>
      <c r="B16"/>
      <c r="C16" s="113">
        <f>Profile!E19</f>
        <v>0</v>
      </c>
      <c r="D16" t="s">
        <v>19</v>
      </c>
      <c r="H16" s="7"/>
      <c r="I16" s="7"/>
      <c r="J16" s="7"/>
      <c r="K16" s="7"/>
      <c r="L16" s="7"/>
      <c r="M16" s="7"/>
      <c r="N16" s="7"/>
      <c r="O16" s="7"/>
    </row>
    <row r="17" spans="1:15" s="5" customFormat="1" x14ac:dyDescent="0.35">
      <c r="A17" t="s">
        <v>30</v>
      </c>
      <c r="B17"/>
      <c r="C17" s="126">
        <f>Profile!E8</f>
        <v>0</v>
      </c>
      <c r="D17" t="s">
        <v>77</v>
      </c>
      <c r="H17" s="7"/>
      <c r="I17" s="7"/>
      <c r="J17" s="7"/>
      <c r="K17" s="7"/>
      <c r="L17" s="7"/>
      <c r="M17" s="7"/>
      <c r="N17" s="7"/>
      <c r="O17" s="7"/>
    </row>
    <row r="18" spans="1:15" s="5" customFormat="1" x14ac:dyDescent="0.35">
      <c r="A18" t="s">
        <v>31</v>
      </c>
      <c r="B18"/>
      <c r="C18" s="113">
        <f>Profile!E10</f>
        <v>0</v>
      </c>
      <c r="D18"/>
      <c r="H18" s="7"/>
      <c r="I18" s="7"/>
      <c r="J18" s="7"/>
      <c r="K18" s="7"/>
      <c r="L18" s="7"/>
      <c r="M18" s="7"/>
      <c r="N18" s="7"/>
      <c r="O18" s="7"/>
    </row>
    <row r="19" spans="1:15" x14ac:dyDescent="0.35">
      <c r="A19" t="s">
        <v>32</v>
      </c>
      <c r="C19" s="127">
        <f>Profile!E9</f>
        <v>0</v>
      </c>
      <c r="D19" t="s">
        <v>78</v>
      </c>
      <c r="E19" s="5"/>
    </row>
    <row r="20" spans="1:15" x14ac:dyDescent="0.35">
      <c r="A20" t="s">
        <v>22</v>
      </c>
      <c r="C20" s="113">
        <f>Profile!E21</f>
        <v>0</v>
      </c>
      <c r="D20"/>
      <c r="E20" s="5"/>
    </row>
    <row r="21" spans="1:15" x14ac:dyDescent="0.35">
      <c r="A21" t="s">
        <v>23</v>
      </c>
      <c r="C21" s="115">
        <f>Profile!E22</f>
        <v>0</v>
      </c>
      <c r="D21" t="s">
        <v>33</v>
      </c>
      <c r="E21" s="4">
        <f>C21*12</f>
        <v>0</v>
      </c>
    </row>
    <row r="22" spans="1:15" x14ac:dyDescent="0.35">
      <c r="A22" t="s">
        <v>34</v>
      </c>
      <c r="C22" s="40">
        <v>0.02</v>
      </c>
      <c r="D22" t="s">
        <v>35</v>
      </c>
      <c r="E22" s="4"/>
    </row>
    <row r="23" spans="1:15" x14ac:dyDescent="0.35">
      <c r="A23" t="s">
        <v>36</v>
      </c>
      <c r="B23" s="79" t="s">
        <v>79</v>
      </c>
      <c r="C23" s="40">
        <v>0.09</v>
      </c>
      <c r="D23" s="79" t="s">
        <v>37</v>
      </c>
      <c r="E23" s="4"/>
    </row>
    <row r="24" spans="1:15" x14ac:dyDescent="0.35">
      <c r="A24" t="s">
        <v>38</v>
      </c>
      <c r="C24" s="40">
        <v>0.04</v>
      </c>
      <c r="D24" s="2" t="s">
        <v>39</v>
      </c>
      <c r="E24" s="4"/>
    </row>
    <row r="25" spans="1:15" ht="15" thickBot="1" x14ac:dyDescent="0.4">
      <c r="A25" t="s">
        <v>40</v>
      </c>
      <c r="C25" s="41">
        <v>0.03</v>
      </c>
      <c r="D25" t="s">
        <v>41</v>
      </c>
      <c r="E25" s="4"/>
    </row>
    <row r="26" spans="1:15" ht="15" thickBot="1" x14ac:dyDescent="0.4">
      <c r="A26" t="s">
        <v>85</v>
      </c>
      <c r="C26" s="130">
        <f>C9/2</f>
        <v>0</v>
      </c>
      <c r="D26"/>
      <c r="E26" s="4"/>
    </row>
    <row r="27" spans="1:15" x14ac:dyDescent="0.35">
      <c r="A27" t="s">
        <v>42</v>
      </c>
      <c r="C27" s="117">
        <f>FV(C22/12,(C17-C5)*12,C21,C20,1)*-1</f>
        <v>0</v>
      </c>
      <c r="D27"/>
      <c r="E27" s="4"/>
    </row>
    <row r="28" spans="1:15" x14ac:dyDescent="0.35">
      <c r="A28" t="s">
        <v>43</v>
      </c>
      <c r="C28" s="118">
        <f>(C19*12)*(1+C25)^(C17-C5)</f>
        <v>0</v>
      </c>
      <c r="D28" s="78" t="s">
        <v>44</v>
      </c>
      <c r="E28" s="4">
        <f>C19*12</f>
        <v>0</v>
      </c>
    </row>
    <row r="29" spans="1:15" x14ac:dyDescent="0.35">
      <c r="A29" t="s">
        <v>45</v>
      </c>
      <c r="C29" s="118">
        <f>PV((C24-C25),(C18-C17),-C28)</f>
        <v>0</v>
      </c>
      <c r="D29" s="78" t="s">
        <v>44</v>
      </c>
      <c r="E29" s="4">
        <f>E28*(C18-C17)</f>
        <v>0</v>
      </c>
    </row>
    <row r="30" spans="1:15" x14ac:dyDescent="0.35">
      <c r="A30" t="s">
        <v>87</v>
      </c>
      <c r="C30" s="119">
        <f>C10*12</f>
        <v>0</v>
      </c>
      <c r="D30" s="78"/>
      <c r="E30" s="4"/>
    </row>
    <row r="31" spans="1:15" ht="15" thickBot="1" x14ac:dyDescent="0.4">
      <c r="A31" t="s">
        <v>46</v>
      </c>
      <c r="C31" s="123" t="e">
        <f>PMT(C23/12, (C17-C5)*12, 0, -(C29-FV(C23/12,(C17-C5)*12,0,-C20,1)))</f>
        <v>#NUM!</v>
      </c>
      <c r="D31" s="6"/>
      <c r="E31" s="8"/>
    </row>
    <row r="32" spans="1:15" ht="15" thickBot="1" x14ac:dyDescent="0.4">
      <c r="A32" t="s">
        <v>74</v>
      </c>
      <c r="C32" s="124" t="e">
        <f>C31</f>
        <v>#NUM!</v>
      </c>
      <c r="D32" s="6"/>
      <c r="E32" s="8"/>
    </row>
    <row r="33" spans="1:79" ht="15" thickBot="1" x14ac:dyDescent="0.4">
      <c r="E33" s="20"/>
      <c r="F33" s="14"/>
      <c r="G33" s="14"/>
    </row>
    <row r="34" spans="1:79" s="3" customFormat="1" ht="29.25" customHeight="1" thickBot="1" x14ac:dyDescent="0.4">
      <c r="B34" s="149" t="s">
        <v>4</v>
      </c>
      <c r="C34" s="151" t="s">
        <v>47</v>
      </c>
      <c r="D34" s="153" t="s">
        <v>48</v>
      </c>
      <c r="E34" s="151" t="s">
        <v>49</v>
      </c>
      <c r="F34" s="28"/>
      <c r="G34" s="144" t="s">
        <v>50</v>
      </c>
      <c r="H34" s="146" t="s">
        <v>51</v>
      </c>
      <c r="I34" s="146"/>
      <c r="J34" s="146"/>
      <c r="K34" s="146"/>
      <c r="L34" s="146"/>
      <c r="M34" s="146"/>
      <c r="N34" s="146"/>
      <c r="O34" s="146"/>
      <c r="P34" s="146"/>
      <c r="Q34" s="146"/>
      <c r="R34" s="146"/>
      <c r="S34" s="147"/>
      <c r="T34" s="132" t="s">
        <v>52</v>
      </c>
      <c r="U34" s="133"/>
      <c r="V34" s="133"/>
      <c r="W34" s="133"/>
      <c r="X34" s="133"/>
      <c r="Y34" s="133"/>
      <c r="Z34" s="133"/>
      <c r="AA34" s="134"/>
      <c r="AB34" s="135" t="s">
        <v>53</v>
      </c>
      <c r="AC34" s="137" t="s">
        <v>54</v>
      </c>
      <c r="AD34" s="138"/>
      <c r="AE34" s="138"/>
      <c r="AF34" s="138"/>
      <c r="AG34" s="138"/>
      <c r="AH34" s="138"/>
      <c r="AI34" s="138"/>
      <c r="AJ34" s="139"/>
      <c r="AK34" s="140" t="s">
        <v>55</v>
      </c>
      <c r="AL34" s="142" t="s">
        <v>56</v>
      </c>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row>
    <row r="35" spans="1:79" s="3" customFormat="1" ht="29.5" thickBot="1" x14ac:dyDescent="0.4">
      <c r="B35" s="150"/>
      <c r="C35" s="152"/>
      <c r="D35" s="154"/>
      <c r="E35" s="152"/>
      <c r="F35" s="15"/>
      <c r="G35" s="145"/>
      <c r="H35" s="47"/>
      <c r="I35" s="48" t="s">
        <v>10</v>
      </c>
      <c r="J35" s="48"/>
      <c r="K35" s="48"/>
      <c r="L35" s="49" t="s">
        <v>57</v>
      </c>
      <c r="M35" s="48"/>
      <c r="N35" s="48"/>
      <c r="O35" s="50" t="s">
        <v>58</v>
      </c>
      <c r="P35" s="50"/>
      <c r="Q35" s="51"/>
      <c r="R35" s="52" t="s">
        <v>59</v>
      </c>
      <c r="S35" s="68" t="s">
        <v>60</v>
      </c>
      <c r="T35" s="53" t="s">
        <v>61</v>
      </c>
      <c r="U35" s="54" t="s">
        <v>62</v>
      </c>
      <c r="V35" s="55" t="s">
        <v>63</v>
      </c>
      <c r="W35" s="54" t="s">
        <v>64</v>
      </c>
      <c r="X35" s="56" t="s">
        <v>65</v>
      </c>
      <c r="Y35" s="57" t="s">
        <v>66</v>
      </c>
      <c r="Z35" s="58" t="s">
        <v>67</v>
      </c>
      <c r="AA35" s="57" t="s">
        <v>68</v>
      </c>
      <c r="AB35" s="136"/>
      <c r="AC35" s="60" t="s">
        <v>61</v>
      </c>
      <c r="AD35" s="61" t="s">
        <v>62</v>
      </c>
      <c r="AE35" s="62" t="s">
        <v>63</v>
      </c>
      <c r="AF35" s="61" t="s">
        <v>64</v>
      </c>
      <c r="AG35" s="59" t="s">
        <v>65</v>
      </c>
      <c r="AH35" s="63" t="s">
        <v>66</v>
      </c>
      <c r="AI35" s="59" t="s">
        <v>67</v>
      </c>
      <c r="AJ35" s="63" t="s">
        <v>68</v>
      </c>
      <c r="AK35" s="141"/>
      <c r="AL35" s="143"/>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row>
    <row r="36" spans="1:79" x14ac:dyDescent="0.35">
      <c r="B36" s="16">
        <v>0</v>
      </c>
      <c r="C36">
        <f t="shared" ref="C36:C67" si="0">IF($C$5&lt;=B36,$B36-$C$5,"")</f>
        <v>0</v>
      </c>
      <c r="D36" s="17">
        <f>IF(AND($C$5&lt;=B36, B36&lt;=$C$17), B36-$C$5, "")</f>
        <v>0</v>
      </c>
      <c r="E36" s="17">
        <f t="shared" ref="E36:E99" si="1">IF(AND($C$17&lt;=B36, B36&lt;=$C$18), B36-$C$17, "")</f>
        <v>0</v>
      </c>
      <c r="F36" s="26">
        <f t="shared" ref="F36:F67" si="2">IF(B36&gt;=$C$5, $C$8-C36, "")</f>
        <v>1</v>
      </c>
      <c r="G36" s="18">
        <f t="shared" ref="G36:G99" si="3">IF(B36&gt;=$C$17, B36-$C$17, "")</f>
        <v>0</v>
      </c>
      <c r="H36" s="11">
        <f t="shared" ref="H36:H67" si="4">IF(B36&gt;=$C$5,$C$7/$C$8*F36,"")</f>
        <v>0</v>
      </c>
      <c r="I36" s="29">
        <f t="shared" ref="I36:I99" si="5">IF(H36&gt;0,H36,0)</f>
        <v>0</v>
      </c>
      <c r="J36" s="30">
        <f>IF(B36&gt;=$C$5,($C$17-$C$5)-C36, "")</f>
        <v>0</v>
      </c>
      <c r="K36" s="30">
        <f>IF(B36&gt;=$C$5,J36*$C$9*$C$11,"")</f>
        <v>0</v>
      </c>
      <c r="L36" s="30">
        <f t="shared" ref="L36:L69" si="6">IF(K36&gt;0,K36,0)</f>
        <v>0</v>
      </c>
      <c r="M36" s="30">
        <f>IF(B36&gt;=$C$5, (18-$C$16)-C36, "")</f>
        <v>18</v>
      </c>
      <c r="N36" s="30">
        <f>IF(B36&gt;=$C$5,4*$C$15*$C$14,"")</f>
        <v>0</v>
      </c>
      <c r="O36" s="30">
        <f t="shared" ref="O36:O99" si="7">IF(M36&gt;=0,N36,0)</f>
        <v>0</v>
      </c>
      <c r="P36" s="31">
        <f>IF(B36&gt;=$C$5,$C$13-C36,"")</f>
        <v>1</v>
      </c>
      <c r="Q36" s="31">
        <f>IF(B36&gt;=$C$5,$C$12/$C$13*P36,"")</f>
        <v>0</v>
      </c>
      <c r="R36" s="31">
        <f t="shared" ref="R36:R69" si="8">IF(Q36&gt;=0,Q36,0)</f>
        <v>0</v>
      </c>
      <c r="S36" s="43">
        <f>IF(B36&gt;=$C$5,I36+L36+O36+R36,"")</f>
        <v>0</v>
      </c>
      <c r="T36" s="85" t="e">
        <f>IF(AND($C$5&lt;=B36,B36&lt;= $C$17), FV($C$23/12,12*C36,$C$32,$C$20,0)*-1,0)</f>
        <v>#NUM!</v>
      </c>
      <c r="V36" s="101" t="e">
        <f t="shared" ref="V36:V99" si="9">Y35*$C$24</f>
        <v>#VALUE!</v>
      </c>
      <c r="W36" s="101" t="e">
        <f t="shared" ref="W36:W100" si="10">Y35+V36</f>
        <v>#VALUE!</v>
      </c>
      <c r="X36" s="5">
        <f t="shared" ref="X36:X99" si="11">IF($B36&gt;$C$17,$C$28*((1+$C$25)^$E36),0)</f>
        <v>0</v>
      </c>
      <c r="Z36" s="5" t="e">
        <f t="shared" ref="Z36:Z99" si="12">T36+Y36</f>
        <v>#NUM!</v>
      </c>
      <c r="AA36" s="70" t="e">
        <f>IF(Z36&gt;0,Z36,"")</f>
        <v>#NUM!</v>
      </c>
      <c r="AB36" s="45">
        <v>0</v>
      </c>
      <c r="AC36" s="5">
        <f>IF(AND($C$5&lt;=B36, B36&lt;=$C$17), FV($C$22/12,12*D36,$C$21,$C$20,0)*-1,0)</f>
        <v>0</v>
      </c>
      <c r="AE36" s="101" t="e">
        <f t="shared" ref="AE36:AE99" si="13">AH35*$C$22</f>
        <v>#VALUE!</v>
      </c>
      <c r="AF36" s="101" t="e">
        <f t="shared" ref="AF36:AF99" si="14">AH35+AE36</f>
        <v>#VALUE!</v>
      </c>
      <c r="AG36" s="5">
        <f t="shared" ref="AG36:AG99" si="15">IF($B36&gt;$C$17,$C$28*((1+$C$25)^$G36),0)</f>
        <v>0</v>
      </c>
      <c r="AI36" s="5">
        <f>AC36+AH36</f>
        <v>0</v>
      </c>
      <c r="AJ36" s="71" t="str">
        <f>IF(AI36&gt;0,AI36,"")</f>
        <v/>
      </c>
      <c r="AK36" s="65">
        <v>0</v>
      </c>
      <c r="AL36" s="66"/>
    </row>
    <row r="37" spans="1:79" s="5" customFormat="1" x14ac:dyDescent="0.35">
      <c r="A37"/>
      <c r="B37" s="16">
        <v>1</v>
      </c>
      <c r="C37">
        <f t="shared" si="0"/>
        <v>1</v>
      </c>
      <c r="D37" s="17" t="str">
        <f>IF(AND($C$5&lt;=B37, B37&lt;=$C$17), B37-$C$5, "")</f>
        <v/>
      </c>
      <c r="E37" s="17" t="str">
        <f t="shared" si="1"/>
        <v/>
      </c>
      <c r="F37" s="26">
        <f t="shared" si="2"/>
        <v>0</v>
      </c>
      <c r="G37" s="18">
        <f t="shared" si="3"/>
        <v>1</v>
      </c>
      <c r="H37" s="11">
        <f t="shared" si="4"/>
        <v>0</v>
      </c>
      <c r="I37" s="10">
        <f t="shared" si="5"/>
        <v>0</v>
      </c>
      <c r="J37" s="11">
        <f>IF(B37&gt;=$C$5,($C$17-$C$5)-C37, "")</f>
        <v>-1</v>
      </c>
      <c r="K37" s="11">
        <f>IF(B37&gt;=$C$5,J37*$C$9*$C$11,"")</f>
        <v>0</v>
      </c>
      <c r="L37" s="11">
        <f t="shared" si="6"/>
        <v>0</v>
      </c>
      <c r="M37" s="11">
        <f>IF(B37&gt;=$C$5, (18-$C$16)-C37, "")</f>
        <v>17</v>
      </c>
      <c r="N37" s="11">
        <f>IF(B37&gt;=$C$5,4*$C$15*$C$14,"")</f>
        <v>0</v>
      </c>
      <c r="O37" s="11">
        <f t="shared" si="7"/>
        <v>0</v>
      </c>
      <c r="P37" s="5">
        <f>IF(B37&gt;=$C$5,$C$13-C37,"")</f>
        <v>0</v>
      </c>
      <c r="Q37" s="5">
        <f>IF(B37&gt;=$C$5,$C$12/$C$13*P37,"")</f>
        <v>0</v>
      </c>
      <c r="R37" s="5">
        <f t="shared" si="8"/>
        <v>0</v>
      </c>
      <c r="S37" s="43">
        <f t="shared" ref="S37:S100" si="16">IF(B37&gt;=$C$5,I37+L37+O37+R37,"")</f>
        <v>0</v>
      </c>
      <c r="T37" s="32">
        <f>IF(AND($C$5&lt;=B37,B37&lt;= $C$17), FV($C$23/12,12*C37,$C$32,$C$20,0)*-1,0)</f>
        <v>0</v>
      </c>
      <c r="V37" s="5">
        <f t="shared" si="9"/>
        <v>0</v>
      </c>
      <c r="W37" s="5">
        <f t="shared" si="10"/>
        <v>0</v>
      </c>
      <c r="X37" s="5" t="e">
        <f t="shared" si="11"/>
        <v>#VALUE!</v>
      </c>
      <c r="Z37" s="5">
        <f t="shared" si="12"/>
        <v>0</v>
      </c>
      <c r="AA37" s="70" t="str">
        <f t="shared" ref="AA37:AA100" si="17">IF(Z37&gt;0,Z37,"")</f>
        <v/>
      </c>
      <c r="AB37" s="45">
        <v>0</v>
      </c>
      <c r="AC37" s="5">
        <f>IF(AND($C$5&lt;=B37, B37&lt;=$C$17), FV($C$22/12,12*D37,$C$21,$C$20,0)*-1,0)</f>
        <v>0</v>
      </c>
      <c r="AE37" s="5">
        <f t="shared" si="13"/>
        <v>0</v>
      </c>
      <c r="AF37" s="5">
        <f t="shared" si="14"/>
        <v>0</v>
      </c>
      <c r="AG37" s="5">
        <f t="shared" si="15"/>
        <v>0</v>
      </c>
      <c r="AI37" s="5">
        <f t="shared" ref="AI37:AI100" si="18">AC37+AH37</f>
        <v>0</v>
      </c>
      <c r="AJ37" s="71" t="str">
        <f t="shared" ref="AJ37:AJ100" si="19">IF(AI37&gt;0,AI37,"")</f>
        <v/>
      </c>
      <c r="AK37" s="65">
        <v>0</v>
      </c>
      <c r="AL37" s="66"/>
    </row>
    <row r="38" spans="1:79" s="5" customFormat="1" x14ac:dyDescent="0.35">
      <c r="A38"/>
      <c r="B38" s="16">
        <v>2</v>
      </c>
      <c r="C38">
        <f t="shared" si="0"/>
        <v>2</v>
      </c>
      <c r="D38" s="17" t="str">
        <f>IF(AND($C$5&lt;=B38, B38&lt;=$C$17), B38-$C$5, "")</f>
        <v/>
      </c>
      <c r="E38" s="17" t="str">
        <f t="shared" si="1"/>
        <v/>
      </c>
      <c r="F38" s="26">
        <f t="shared" si="2"/>
        <v>-1</v>
      </c>
      <c r="G38" s="18">
        <f t="shared" si="3"/>
        <v>2</v>
      </c>
      <c r="H38" s="11">
        <f t="shared" si="4"/>
        <v>0</v>
      </c>
      <c r="I38" s="10">
        <f t="shared" si="5"/>
        <v>0</v>
      </c>
      <c r="J38" s="11">
        <f>IF(B38&gt;=$C$5,($C$17-$C$5)-C38, "")</f>
        <v>-2</v>
      </c>
      <c r="K38" s="11">
        <f>IF(B38&gt;=$C$5,J38*$C$9*$C$11,"")</f>
        <v>0</v>
      </c>
      <c r="L38" s="11">
        <f t="shared" si="6"/>
        <v>0</v>
      </c>
      <c r="M38" s="11">
        <f>IF(B38&gt;=$C$5, (18-$C$16)-C38, "")</f>
        <v>16</v>
      </c>
      <c r="N38" s="11">
        <f>IF(B38&gt;=$C$5,4*$C$15*$C$14,"")</f>
        <v>0</v>
      </c>
      <c r="O38" s="11">
        <f t="shared" si="7"/>
        <v>0</v>
      </c>
      <c r="P38" s="5">
        <f>IF(B38&gt;=$C$5,$C$13-C38,"")</f>
        <v>-1</v>
      </c>
      <c r="Q38" s="5">
        <f>IF(B38&gt;=$C$5,$C$12/$C$13*P38,"")</f>
        <v>0</v>
      </c>
      <c r="R38" s="5">
        <f t="shared" si="8"/>
        <v>0</v>
      </c>
      <c r="S38" s="43">
        <f t="shared" si="16"/>
        <v>0</v>
      </c>
      <c r="T38" s="32">
        <f>IF(AND($C$5&lt;=B38,B38&lt;= $C$17), FV($C$23/12,12*C38,$C$32,$C$20,0)*-1,0)</f>
        <v>0</v>
      </c>
      <c r="V38" s="5">
        <f t="shared" si="9"/>
        <v>0</v>
      </c>
      <c r="W38" s="5">
        <f t="shared" si="10"/>
        <v>0</v>
      </c>
      <c r="X38" s="5" t="e">
        <f t="shared" si="11"/>
        <v>#VALUE!</v>
      </c>
      <c r="Z38" s="5">
        <f t="shared" si="12"/>
        <v>0</v>
      </c>
      <c r="AA38" s="70" t="str">
        <f t="shared" si="17"/>
        <v/>
      </c>
      <c r="AB38" s="45">
        <v>0</v>
      </c>
      <c r="AC38" s="5">
        <f>IF(AND($C$5&lt;=B38, B38&lt;=$C$17), FV($C$22/12,12*D38,$C$21,$C$20,0)*-1,0)</f>
        <v>0</v>
      </c>
      <c r="AE38" s="5">
        <f t="shared" si="13"/>
        <v>0</v>
      </c>
      <c r="AF38" s="5">
        <f t="shared" si="14"/>
        <v>0</v>
      </c>
      <c r="AG38" s="5">
        <f t="shared" si="15"/>
        <v>0</v>
      </c>
      <c r="AI38" s="5">
        <f t="shared" si="18"/>
        <v>0</v>
      </c>
      <c r="AJ38" s="71" t="str">
        <f t="shared" si="19"/>
        <v/>
      </c>
      <c r="AK38" s="65">
        <v>0</v>
      </c>
      <c r="AL38" s="66"/>
    </row>
    <row r="39" spans="1:79" s="5" customFormat="1" x14ac:dyDescent="0.35">
      <c r="A39"/>
      <c r="B39" s="16">
        <v>3</v>
      </c>
      <c r="C39">
        <f t="shared" si="0"/>
        <v>3</v>
      </c>
      <c r="D39" s="17" t="str">
        <f>IF(AND($C$5&lt;=B39, B39&lt;=$C$17), B39-$C$5, "")</f>
        <v/>
      </c>
      <c r="E39" s="17" t="str">
        <f t="shared" si="1"/>
        <v/>
      </c>
      <c r="F39" s="26">
        <f t="shared" si="2"/>
        <v>-2</v>
      </c>
      <c r="G39" s="18">
        <f t="shared" si="3"/>
        <v>3</v>
      </c>
      <c r="H39" s="11">
        <f t="shared" si="4"/>
        <v>0</v>
      </c>
      <c r="I39" s="10">
        <f t="shared" si="5"/>
        <v>0</v>
      </c>
      <c r="J39" s="11">
        <f>IF(B39&gt;=$C$5,($C$17-$C$5)-C39, "")</f>
        <v>-3</v>
      </c>
      <c r="K39" s="11">
        <f>IF(B39&gt;=$C$5,J39*$C$9*$C$11,"")</f>
        <v>0</v>
      </c>
      <c r="L39" s="11">
        <f t="shared" si="6"/>
        <v>0</v>
      </c>
      <c r="M39" s="11">
        <f>IF(B39&gt;=$C$5, (18-$C$16)-C39, "")</f>
        <v>15</v>
      </c>
      <c r="N39" s="11">
        <f>IF(B39&gt;=$C$5,4*$C$15*$C$14,"")</f>
        <v>0</v>
      </c>
      <c r="O39" s="11">
        <f t="shared" si="7"/>
        <v>0</v>
      </c>
      <c r="P39" s="5">
        <f>IF(B39&gt;=$C$5,$C$13-C39,"")</f>
        <v>-2</v>
      </c>
      <c r="Q39" s="5">
        <f>IF(B39&gt;=$C$5,$C$12/$C$13*P39,"")</f>
        <v>0</v>
      </c>
      <c r="R39" s="5">
        <f t="shared" si="8"/>
        <v>0</v>
      </c>
      <c r="S39" s="43">
        <f t="shared" si="16"/>
        <v>0</v>
      </c>
      <c r="T39" s="32">
        <f>IF(AND($C$5&lt;=B39,B39&lt;= $C$17), FV($C$23/12,12*C39,$C$32,$C$20,0)*-1,0)</f>
        <v>0</v>
      </c>
      <c r="V39" s="5">
        <f t="shared" si="9"/>
        <v>0</v>
      </c>
      <c r="W39" s="5">
        <f t="shared" si="10"/>
        <v>0</v>
      </c>
      <c r="X39" s="5" t="e">
        <f t="shared" si="11"/>
        <v>#VALUE!</v>
      </c>
      <c r="Z39" s="5">
        <f t="shared" si="12"/>
        <v>0</v>
      </c>
      <c r="AA39" s="70" t="str">
        <f t="shared" si="17"/>
        <v/>
      </c>
      <c r="AB39" s="45">
        <v>0</v>
      </c>
      <c r="AC39" s="5">
        <f>IF(AND($C$5&lt;=B39, B39&lt;=$C$17), FV($C$22/12,12*D39,$C$21,$C$20,0)*-1,0)</f>
        <v>0</v>
      </c>
      <c r="AE39" s="5">
        <f t="shared" si="13"/>
        <v>0</v>
      </c>
      <c r="AF39" s="5">
        <f t="shared" si="14"/>
        <v>0</v>
      </c>
      <c r="AG39" s="5">
        <f t="shared" si="15"/>
        <v>0</v>
      </c>
      <c r="AI39" s="5">
        <f t="shared" si="18"/>
        <v>0</v>
      </c>
      <c r="AJ39" s="71" t="str">
        <f t="shared" si="19"/>
        <v/>
      </c>
      <c r="AK39" s="65">
        <v>0</v>
      </c>
      <c r="AL39" s="66"/>
    </row>
    <row r="40" spans="1:79" s="5" customFormat="1" x14ac:dyDescent="0.35">
      <c r="A40"/>
      <c r="B40" s="16">
        <v>4</v>
      </c>
      <c r="C40">
        <f t="shared" si="0"/>
        <v>4</v>
      </c>
      <c r="D40" s="17" t="str">
        <f>IF(AND($C$5&lt;=B40, B40&lt;=$C$17), B40-$C$5, "")</f>
        <v/>
      </c>
      <c r="E40" s="17" t="str">
        <f t="shared" si="1"/>
        <v/>
      </c>
      <c r="F40" s="26">
        <f t="shared" si="2"/>
        <v>-3</v>
      </c>
      <c r="G40" s="18">
        <f t="shared" si="3"/>
        <v>4</v>
      </c>
      <c r="H40" s="11">
        <f t="shared" si="4"/>
        <v>0</v>
      </c>
      <c r="I40" s="10">
        <f t="shared" si="5"/>
        <v>0</v>
      </c>
      <c r="J40" s="11">
        <f>IF(B40&gt;=$C$5,($C$17-$C$5)-C40, "")</f>
        <v>-4</v>
      </c>
      <c r="K40" s="11">
        <f>IF(B40&gt;=$C$5,J40*$C$9*$C$11,"")</f>
        <v>0</v>
      </c>
      <c r="L40" s="11">
        <f t="shared" si="6"/>
        <v>0</v>
      </c>
      <c r="M40" s="11">
        <f>IF(B40&gt;=$C$5, (18-$C$16)-C40, "")</f>
        <v>14</v>
      </c>
      <c r="N40" s="11">
        <f>IF(B40&gt;=$C$5,4*$C$15*$C$14,"")</f>
        <v>0</v>
      </c>
      <c r="O40" s="11">
        <f t="shared" si="7"/>
        <v>0</v>
      </c>
      <c r="P40" s="5">
        <f>IF(B40&gt;=$C$5,$C$13-C40,"")</f>
        <v>-3</v>
      </c>
      <c r="Q40" s="5">
        <f>IF(B40&gt;=$C$5,$C$12/$C$13*P40,"")</f>
        <v>0</v>
      </c>
      <c r="R40" s="5">
        <f t="shared" si="8"/>
        <v>0</v>
      </c>
      <c r="S40" s="43">
        <f t="shared" si="16"/>
        <v>0</v>
      </c>
      <c r="T40" s="32">
        <f>IF(AND($C$5&lt;=B40,B40&lt;= $C$17), FV($C$23/12,12*C40,$C$32,$C$20,0)*-1,0)</f>
        <v>0</v>
      </c>
      <c r="V40" s="5">
        <f t="shared" si="9"/>
        <v>0</v>
      </c>
      <c r="W40" s="5">
        <f t="shared" si="10"/>
        <v>0</v>
      </c>
      <c r="X40" s="5" t="e">
        <f t="shared" si="11"/>
        <v>#VALUE!</v>
      </c>
      <c r="Z40" s="5">
        <f t="shared" si="12"/>
        <v>0</v>
      </c>
      <c r="AA40" s="70" t="str">
        <f t="shared" si="17"/>
        <v/>
      </c>
      <c r="AB40" s="45">
        <v>0</v>
      </c>
      <c r="AC40" s="5">
        <f>IF(AND($C$5&lt;=B40, B40&lt;=$C$17), FV($C$22/12,12*D40,$C$21,$C$20,0)*-1,0)</f>
        <v>0</v>
      </c>
      <c r="AE40" s="5">
        <f t="shared" si="13"/>
        <v>0</v>
      </c>
      <c r="AF40" s="5">
        <f t="shared" si="14"/>
        <v>0</v>
      </c>
      <c r="AG40" s="5">
        <f t="shared" si="15"/>
        <v>0</v>
      </c>
      <c r="AI40" s="5">
        <f t="shared" si="18"/>
        <v>0</v>
      </c>
      <c r="AJ40" s="71" t="str">
        <f t="shared" si="19"/>
        <v/>
      </c>
      <c r="AK40" s="65">
        <v>0</v>
      </c>
      <c r="AL40" s="66"/>
    </row>
    <row r="41" spans="1:79" s="5" customFormat="1" x14ac:dyDescent="0.35">
      <c r="A41"/>
      <c r="B41" s="16">
        <v>5</v>
      </c>
      <c r="C41">
        <f t="shared" si="0"/>
        <v>5</v>
      </c>
      <c r="D41" s="17" t="str">
        <f>IF(AND($C$5&lt;=B41, B41&lt;=$C$17), B41-$C$5, "")</f>
        <v/>
      </c>
      <c r="E41" s="17" t="str">
        <f t="shared" si="1"/>
        <v/>
      </c>
      <c r="F41" s="26">
        <f t="shared" si="2"/>
        <v>-4</v>
      </c>
      <c r="G41" s="18">
        <f t="shared" si="3"/>
        <v>5</v>
      </c>
      <c r="H41" s="11">
        <f t="shared" si="4"/>
        <v>0</v>
      </c>
      <c r="I41" s="10">
        <f t="shared" si="5"/>
        <v>0</v>
      </c>
      <c r="J41" s="11">
        <f>IF(B41&gt;=$C$5,($C$17-$C$5)-C41, "")</f>
        <v>-5</v>
      </c>
      <c r="K41" s="11">
        <f>IF(B41&gt;=$C$5,J41*$C$9*$C$11,"")</f>
        <v>0</v>
      </c>
      <c r="L41" s="11">
        <f t="shared" si="6"/>
        <v>0</v>
      </c>
      <c r="M41" s="11">
        <f>IF(B41&gt;=$C$5, (18-$C$16)-C41, "")</f>
        <v>13</v>
      </c>
      <c r="N41" s="11">
        <f>IF(B41&gt;=$C$5,4*$C$15*$C$14,"")</f>
        <v>0</v>
      </c>
      <c r="O41" s="11">
        <f t="shared" si="7"/>
        <v>0</v>
      </c>
      <c r="P41" s="5">
        <f>IF(B41&gt;=$C$5,$C$13-C41,"")</f>
        <v>-4</v>
      </c>
      <c r="Q41" s="5">
        <f>IF(B41&gt;=$C$5,$C$12/$C$13*P41,"")</f>
        <v>0</v>
      </c>
      <c r="R41" s="5">
        <f t="shared" si="8"/>
        <v>0</v>
      </c>
      <c r="S41" s="43">
        <f t="shared" si="16"/>
        <v>0</v>
      </c>
      <c r="T41" s="32">
        <f>IF(AND($C$5&lt;=B41,B41&lt;= $C$17), FV($C$23/12,12*C41,$C$32,$C$20,0)*-1,0)</f>
        <v>0</v>
      </c>
      <c r="V41" s="5">
        <f t="shared" si="9"/>
        <v>0</v>
      </c>
      <c r="W41" s="5">
        <f t="shared" si="10"/>
        <v>0</v>
      </c>
      <c r="X41" s="5" t="e">
        <f t="shared" si="11"/>
        <v>#VALUE!</v>
      </c>
      <c r="Z41" s="5">
        <f t="shared" si="12"/>
        <v>0</v>
      </c>
      <c r="AA41" s="70" t="str">
        <f t="shared" si="17"/>
        <v/>
      </c>
      <c r="AB41" s="45">
        <v>0</v>
      </c>
      <c r="AC41" s="5">
        <f>IF(AND($C$5&lt;=B41, B41&lt;=$C$17), FV($C$22/12,12*D41,$C$21,$C$20,0)*-1,0)</f>
        <v>0</v>
      </c>
      <c r="AE41" s="5">
        <f t="shared" si="13"/>
        <v>0</v>
      </c>
      <c r="AF41" s="5">
        <f t="shared" si="14"/>
        <v>0</v>
      </c>
      <c r="AG41" s="5">
        <f t="shared" si="15"/>
        <v>0</v>
      </c>
      <c r="AI41" s="5">
        <f t="shared" si="18"/>
        <v>0</v>
      </c>
      <c r="AJ41" s="71" t="str">
        <f t="shared" si="19"/>
        <v/>
      </c>
      <c r="AK41" s="65">
        <v>0</v>
      </c>
      <c r="AL41" s="66"/>
    </row>
    <row r="42" spans="1:79" s="5" customFormat="1" x14ac:dyDescent="0.35">
      <c r="A42"/>
      <c r="B42" s="16">
        <v>6</v>
      </c>
      <c r="C42">
        <f t="shared" si="0"/>
        <v>6</v>
      </c>
      <c r="D42" s="17" t="str">
        <f>IF(AND($C$5&lt;=B42, B42&lt;=$C$17), B42-$C$5, "")</f>
        <v/>
      </c>
      <c r="E42" s="17" t="str">
        <f t="shared" si="1"/>
        <v/>
      </c>
      <c r="F42" s="26">
        <f t="shared" si="2"/>
        <v>-5</v>
      </c>
      <c r="G42" s="18">
        <f t="shared" si="3"/>
        <v>6</v>
      </c>
      <c r="H42" s="11">
        <f t="shared" si="4"/>
        <v>0</v>
      </c>
      <c r="I42" s="10">
        <f t="shared" si="5"/>
        <v>0</v>
      </c>
      <c r="J42" s="11">
        <f>IF(B42&gt;=$C$5,($C$17-$C$5)-C42, "")</f>
        <v>-6</v>
      </c>
      <c r="K42" s="11">
        <f>IF(B42&gt;=$C$5,J42*$C$9*$C$11,"")</f>
        <v>0</v>
      </c>
      <c r="L42" s="11">
        <f t="shared" si="6"/>
        <v>0</v>
      </c>
      <c r="M42" s="11">
        <f>IF(B42&gt;=$C$5, (18-$C$16)-C42, "")</f>
        <v>12</v>
      </c>
      <c r="N42" s="11">
        <f>IF(B42&gt;=$C$5,4*$C$15*$C$14,"")</f>
        <v>0</v>
      </c>
      <c r="O42" s="11">
        <f t="shared" si="7"/>
        <v>0</v>
      </c>
      <c r="P42" s="5">
        <f>IF(B42&gt;=$C$5,$C$13-C42,"")</f>
        <v>-5</v>
      </c>
      <c r="Q42" s="5">
        <f>IF(B42&gt;=$C$5,$C$12/$C$13*P42,"")</f>
        <v>0</v>
      </c>
      <c r="R42" s="5">
        <f t="shared" si="8"/>
        <v>0</v>
      </c>
      <c r="S42" s="43">
        <f t="shared" si="16"/>
        <v>0</v>
      </c>
      <c r="T42" s="32">
        <f>IF(AND($C$5&lt;=B42,B42&lt;= $C$17), FV($C$23/12,12*C42,$C$32,$C$20,0)*-1,0)</f>
        <v>0</v>
      </c>
      <c r="V42" s="5">
        <f t="shared" si="9"/>
        <v>0</v>
      </c>
      <c r="W42" s="5">
        <f t="shared" si="10"/>
        <v>0</v>
      </c>
      <c r="X42" s="5" t="e">
        <f t="shared" si="11"/>
        <v>#VALUE!</v>
      </c>
      <c r="Z42" s="5">
        <f t="shared" si="12"/>
        <v>0</v>
      </c>
      <c r="AA42" s="70" t="str">
        <f t="shared" si="17"/>
        <v/>
      </c>
      <c r="AB42" s="45">
        <v>0</v>
      </c>
      <c r="AC42" s="5">
        <f>IF(AND($C$5&lt;=B42, B42&lt;=$C$17), FV($C$22/12,12*D42,$C$21,$C$20,0)*-1,0)</f>
        <v>0</v>
      </c>
      <c r="AE42" s="5">
        <f t="shared" si="13"/>
        <v>0</v>
      </c>
      <c r="AF42" s="5">
        <f t="shared" si="14"/>
        <v>0</v>
      </c>
      <c r="AG42" s="5">
        <f t="shared" si="15"/>
        <v>0</v>
      </c>
      <c r="AI42" s="5">
        <f t="shared" si="18"/>
        <v>0</v>
      </c>
      <c r="AJ42" s="71" t="str">
        <f t="shared" si="19"/>
        <v/>
      </c>
      <c r="AK42" s="65">
        <v>0</v>
      </c>
      <c r="AL42" s="66"/>
    </row>
    <row r="43" spans="1:79" s="5" customFormat="1" x14ac:dyDescent="0.35">
      <c r="A43"/>
      <c r="B43" s="16">
        <v>7</v>
      </c>
      <c r="C43">
        <f t="shared" si="0"/>
        <v>7</v>
      </c>
      <c r="D43" s="17" t="str">
        <f>IF(AND($C$5&lt;=B43, B43&lt;=$C$17), B43-$C$5, "")</f>
        <v/>
      </c>
      <c r="E43" s="17" t="str">
        <f t="shared" si="1"/>
        <v/>
      </c>
      <c r="F43" s="26">
        <f t="shared" si="2"/>
        <v>-6</v>
      </c>
      <c r="G43" s="18">
        <f t="shared" si="3"/>
        <v>7</v>
      </c>
      <c r="H43" s="11">
        <f t="shared" si="4"/>
        <v>0</v>
      </c>
      <c r="I43" s="10">
        <f t="shared" si="5"/>
        <v>0</v>
      </c>
      <c r="J43" s="11">
        <f>IF(B43&gt;=$C$5,($C$17-$C$5)-C43, "")</f>
        <v>-7</v>
      </c>
      <c r="K43" s="11">
        <f>IF(B43&gt;=$C$5,J43*$C$9*$C$11,"")</f>
        <v>0</v>
      </c>
      <c r="L43" s="11">
        <f t="shared" si="6"/>
        <v>0</v>
      </c>
      <c r="M43" s="11">
        <f>IF(B43&gt;=$C$5, (18-$C$16)-C43, "")</f>
        <v>11</v>
      </c>
      <c r="N43" s="11">
        <f>IF(B43&gt;=$C$5,4*$C$15*$C$14,"")</f>
        <v>0</v>
      </c>
      <c r="O43" s="11">
        <f t="shared" si="7"/>
        <v>0</v>
      </c>
      <c r="P43" s="5">
        <f>IF(B43&gt;=$C$5,$C$13-C43,"")</f>
        <v>-6</v>
      </c>
      <c r="Q43" s="5">
        <f>IF(B43&gt;=$C$5,$C$12/$C$13*P43,"")</f>
        <v>0</v>
      </c>
      <c r="R43" s="5">
        <f t="shared" si="8"/>
        <v>0</v>
      </c>
      <c r="S43" s="43">
        <f t="shared" si="16"/>
        <v>0</v>
      </c>
      <c r="T43" s="32">
        <f>IF(AND($C$5&lt;=B43,B43&lt;= $C$17), FV($C$23/12,12*C43,$C$32,$C$20,0)*-1,0)</f>
        <v>0</v>
      </c>
      <c r="V43" s="5">
        <f t="shared" si="9"/>
        <v>0</v>
      </c>
      <c r="W43" s="5">
        <f t="shared" si="10"/>
        <v>0</v>
      </c>
      <c r="X43" s="5" t="e">
        <f t="shared" si="11"/>
        <v>#VALUE!</v>
      </c>
      <c r="Z43" s="5">
        <f t="shared" si="12"/>
        <v>0</v>
      </c>
      <c r="AA43" s="70" t="str">
        <f t="shared" si="17"/>
        <v/>
      </c>
      <c r="AB43" s="45">
        <v>0</v>
      </c>
      <c r="AC43" s="5">
        <f>IF(AND($C$5&lt;=B43, B43&lt;=$C$17), FV($C$22/12,12*D43,$C$21,$C$20,0)*-1,0)</f>
        <v>0</v>
      </c>
      <c r="AE43" s="5">
        <f t="shared" si="13"/>
        <v>0</v>
      </c>
      <c r="AF43" s="5">
        <f t="shared" si="14"/>
        <v>0</v>
      </c>
      <c r="AG43" s="5">
        <f t="shared" si="15"/>
        <v>0</v>
      </c>
      <c r="AI43" s="5">
        <f t="shared" si="18"/>
        <v>0</v>
      </c>
      <c r="AJ43" s="71" t="str">
        <f t="shared" si="19"/>
        <v/>
      </c>
      <c r="AK43" s="65">
        <v>0</v>
      </c>
      <c r="AL43" s="66"/>
    </row>
    <row r="44" spans="1:79" s="5" customFormat="1" x14ac:dyDescent="0.35">
      <c r="A44"/>
      <c r="B44" s="16">
        <v>8</v>
      </c>
      <c r="C44">
        <f t="shared" si="0"/>
        <v>8</v>
      </c>
      <c r="D44" s="17" t="str">
        <f>IF(AND($C$5&lt;=B44, B44&lt;=$C$17), B44-$C$5, "")</f>
        <v/>
      </c>
      <c r="E44" s="17" t="str">
        <f t="shared" si="1"/>
        <v/>
      </c>
      <c r="F44" s="26">
        <f t="shared" si="2"/>
        <v>-7</v>
      </c>
      <c r="G44" s="18">
        <f t="shared" si="3"/>
        <v>8</v>
      </c>
      <c r="H44" s="11">
        <f t="shared" si="4"/>
        <v>0</v>
      </c>
      <c r="I44" s="10">
        <f t="shared" si="5"/>
        <v>0</v>
      </c>
      <c r="J44" s="11">
        <f>IF(B44&gt;=$C$5,($C$17-$C$5)-C44, "")</f>
        <v>-8</v>
      </c>
      <c r="K44" s="11">
        <f>IF(B44&gt;=$C$5,J44*$C$9*$C$11,"")</f>
        <v>0</v>
      </c>
      <c r="L44" s="11">
        <f t="shared" si="6"/>
        <v>0</v>
      </c>
      <c r="M44" s="11">
        <f>IF(B44&gt;=$C$5, (18-$C$16)-C44, "")</f>
        <v>10</v>
      </c>
      <c r="N44" s="11">
        <f>IF(B44&gt;=$C$5,4*$C$15*$C$14,"")</f>
        <v>0</v>
      </c>
      <c r="O44" s="11">
        <f t="shared" si="7"/>
        <v>0</v>
      </c>
      <c r="P44" s="5">
        <f>IF(B44&gt;=$C$5,$C$13-C44,"")</f>
        <v>-7</v>
      </c>
      <c r="Q44" s="5">
        <f>IF(B44&gt;=$C$5,$C$12/$C$13*P44,"")</f>
        <v>0</v>
      </c>
      <c r="R44" s="5">
        <f t="shared" si="8"/>
        <v>0</v>
      </c>
      <c r="S44" s="43">
        <f t="shared" si="16"/>
        <v>0</v>
      </c>
      <c r="T44" s="32">
        <f>IF(AND($C$5&lt;=B44,B44&lt;= $C$17), FV($C$23/12,12*C44,$C$32,$C$20,0)*-1,0)</f>
        <v>0</v>
      </c>
      <c r="V44" s="5">
        <f t="shared" si="9"/>
        <v>0</v>
      </c>
      <c r="W44" s="5">
        <f t="shared" si="10"/>
        <v>0</v>
      </c>
      <c r="X44" s="5" t="e">
        <f t="shared" si="11"/>
        <v>#VALUE!</v>
      </c>
      <c r="Z44" s="5">
        <f t="shared" si="12"/>
        <v>0</v>
      </c>
      <c r="AA44" s="70" t="str">
        <f t="shared" si="17"/>
        <v/>
      </c>
      <c r="AB44" s="45">
        <v>0</v>
      </c>
      <c r="AC44" s="5">
        <f>IF(AND($C$5&lt;=B44, B44&lt;=$C$17), FV($C$22/12,12*D44,$C$21,$C$20,0)*-1,0)</f>
        <v>0</v>
      </c>
      <c r="AE44" s="5">
        <f t="shared" si="13"/>
        <v>0</v>
      </c>
      <c r="AF44" s="5">
        <f t="shared" si="14"/>
        <v>0</v>
      </c>
      <c r="AG44" s="5">
        <f t="shared" si="15"/>
        <v>0</v>
      </c>
      <c r="AI44" s="5">
        <f t="shared" si="18"/>
        <v>0</v>
      </c>
      <c r="AJ44" s="71" t="str">
        <f t="shared" si="19"/>
        <v/>
      </c>
      <c r="AK44" s="65">
        <v>0</v>
      </c>
      <c r="AL44" s="66"/>
    </row>
    <row r="45" spans="1:79" s="5" customFormat="1" x14ac:dyDescent="0.35">
      <c r="A45"/>
      <c r="B45" s="16">
        <v>9</v>
      </c>
      <c r="C45">
        <f t="shared" si="0"/>
        <v>9</v>
      </c>
      <c r="D45" s="17" t="str">
        <f>IF(AND($C$5&lt;=B45, B45&lt;=$C$17), B45-$C$5, "")</f>
        <v/>
      </c>
      <c r="E45" s="17" t="str">
        <f t="shared" si="1"/>
        <v/>
      </c>
      <c r="F45" s="26">
        <f t="shared" si="2"/>
        <v>-8</v>
      </c>
      <c r="G45" s="18">
        <f t="shared" si="3"/>
        <v>9</v>
      </c>
      <c r="H45" s="11">
        <f t="shared" si="4"/>
        <v>0</v>
      </c>
      <c r="I45" s="10">
        <f t="shared" si="5"/>
        <v>0</v>
      </c>
      <c r="J45" s="11">
        <f>IF(B45&gt;=$C$5,($C$17-$C$5)-C45, "")</f>
        <v>-9</v>
      </c>
      <c r="K45" s="11">
        <f>IF(B45&gt;=$C$5,J45*$C$9*$C$11,"")</f>
        <v>0</v>
      </c>
      <c r="L45" s="11">
        <f t="shared" si="6"/>
        <v>0</v>
      </c>
      <c r="M45" s="11">
        <f>IF(B45&gt;=$C$5, (18-$C$16)-C45, "")</f>
        <v>9</v>
      </c>
      <c r="N45" s="11">
        <f>IF(B45&gt;=$C$5,4*$C$15*$C$14,"")</f>
        <v>0</v>
      </c>
      <c r="O45" s="11">
        <f t="shared" si="7"/>
        <v>0</v>
      </c>
      <c r="P45" s="5">
        <f>IF(B45&gt;=$C$5,$C$13-C45,"")</f>
        <v>-8</v>
      </c>
      <c r="Q45" s="5">
        <f>IF(B45&gt;=$C$5,$C$12/$C$13*P45,"")</f>
        <v>0</v>
      </c>
      <c r="R45" s="5">
        <f t="shared" si="8"/>
        <v>0</v>
      </c>
      <c r="S45" s="43">
        <f t="shared" si="16"/>
        <v>0</v>
      </c>
      <c r="T45" s="32">
        <f>IF(AND($C$5&lt;=B45,B45&lt;= $C$17), FV($C$23/12,12*C45,$C$32,$C$20,0)*-1,0)</f>
        <v>0</v>
      </c>
      <c r="V45" s="5">
        <f t="shared" si="9"/>
        <v>0</v>
      </c>
      <c r="W45" s="5">
        <f t="shared" si="10"/>
        <v>0</v>
      </c>
      <c r="X45" s="5" t="e">
        <f t="shared" si="11"/>
        <v>#VALUE!</v>
      </c>
      <c r="Z45" s="5">
        <f t="shared" si="12"/>
        <v>0</v>
      </c>
      <c r="AA45" s="70" t="str">
        <f t="shared" si="17"/>
        <v/>
      </c>
      <c r="AB45" s="45">
        <v>0</v>
      </c>
      <c r="AC45" s="5">
        <f>IF(AND($C$5&lt;=B45, B45&lt;=$C$17), FV($C$22/12,12*D45,$C$21,$C$20,0)*-1,0)</f>
        <v>0</v>
      </c>
      <c r="AE45" s="5">
        <f t="shared" si="13"/>
        <v>0</v>
      </c>
      <c r="AF45" s="5">
        <f t="shared" si="14"/>
        <v>0</v>
      </c>
      <c r="AG45" s="5">
        <f t="shared" si="15"/>
        <v>0</v>
      </c>
      <c r="AI45" s="5">
        <f t="shared" si="18"/>
        <v>0</v>
      </c>
      <c r="AJ45" s="71" t="str">
        <f t="shared" si="19"/>
        <v/>
      </c>
      <c r="AK45" s="65">
        <v>0</v>
      </c>
      <c r="AL45" s="66"/>
    </row>
    <row r="46" spans="1:79" s="5" customFormat="1" x14ac:dyDescent="0.35">
      <c r="A46"/>
      <c r="B46" s="16">
        <v>10</v>
      </c>
      <c r="C46">
        <f t="shared" si="0"/>
        <v>10</v>
      </c>
      <c r="D46" s="17" t="str">
        <f>IF(AND($C$5&lt;=B46, B46&lt;=$C$17), B46-$C$5, "")</f>
        <v/>
      </c>
      <c r="E46" s="17" t="str">
        <f t="shared" si="1"/>
        <v/>
      </c>
      <c r="F46" s="26">
        <f t="shared" si="2"/>
        <v>-9</v>
      </c>
      <c r="G46" s="18">
        <f t="shared" si="3"/>
        <v>10</v>
      </c>
      <c r="H46" s="11">
        <f t="shared" si="4"/>
        <v>0</v>
      </c>
      <c r="I46" s="10">
        <f t="shared" si="5"/>
        <v>0</v>
      </c>
      <c r="J46" s="11">
        <f>IF(B46&gt;=$C$5,($C$17-$C$5)-C46, "")</f>
        <v>-10</v>
      </c>
      <c r="K46" s="11">
        <f>IF(B46&gt;=$C$5,J46*$C$9*$C$11,"")</f>
        <v>0</v>
      </c>
      <c r="L46" s="11">
        <f t="shared" si="6"/>
        <v>0</v>
      </c>
      <c r="M46" s="11">
        <f>IF(B46&gt;=$C$5, (18-$C$16)-C46, "")</f>
        <v>8</v>
      </c>
      <c r="N46" s="11">
        <f>IF(B46&gt;=$C$5,4*$C$15*$C$14,"")</f>
        <v>0</v>
      </c>
      <c r="O46" s="11">
        <f t="shared" si="7"/>
        <v>0</v>
      </c>
      <c r="P46" s="5">
        <f>IF(B46&gt;=$C$5,$C$13-C46,"")</f>
        <v>-9</v>
      </c>
      <c r="Q46" s="5">
        <f>IF(B46&gt;=$C$5,$C$12/$C$13*P46,"")</f>
        <v>0</v>
      </c>
      <c r="R46" s="5">
        <f t="shared" si="8"/>
        <v>0</v>
      </c>
      <c r="S46" s="43">
        <f t="shared" si="16"/>
        <v>0</v>
      </c>
      <c r="T46" s="32">
        <f>IF(AND($C$5&lt;=B46,B46&lt;= $C$17), FV($C$23/12,12*C46,$C$32,$C$20,0)*-1,0)</f>
        <v>0</v>
      </c>
      <c r="V46" s="5">
        <f t="shared" si="9"/>
        <v>0</v>
      </c>
      <c r="W46" s="5">
        <f t="shared" si="10"/>
        <v>0</v>
      </c>
      <c r="X46" s="5" t="e">
        <f t="shared" si="11"/>
        <v>#VALUE!</v>
      </c>
      <c r="Z46" s="5">
        <f t="shared" si="12"/>
        <v>0</v>
      </c>
      <c r="AA46" s="70" t="str">
        <f t="shared" si="17"/>
        <v/>
      </c>
      <c r="AB46" s="45">
        <v>0</v>
      </c>
      <c r="AC46" s="5">
        <f>IF(AND($C$5&lt;=B46, B46&lt;=$C$17), FV($C$22/12,12*D46,$C$21,$C$20,0)*-1,0)</f>
        <v>0</v>
      </c>
      <c r="AE46" s="5">
        <f t="shared" si="13"/>
        <v>0</v>
      </c>
      <c r="AF46" s="5">
        <f t="shared" si="14"/>
        <v>0</v>
      </c>
      <c r="AG46" s="5">
        <f t="shared" si="15"/>
        <v>0</v>
      </c>
      <c r="AI46" s="5">
        <f t="shared" si="18"/>
        <v>0</v>
      </c>
      <c r="AJ46" s="71" t="str">
        <f t="shared" si="19"/>
        <v/>
      </c>
      <c r="AK46" s="65">
        <v>0</v>
      </c>
      <c r="AL46" s="66"/>
    </row>
    <row r="47" spans="1:79" s="5" customFormat="1" x14ac:dyDescent="0.35">
      <c r="A47"/>
      <c r="B47" s="16">
        <v>11</v>
      </c>
      <c r="C47">
        <f t="shared" si="0"/>
        <v>11</v>
      </c>
      <c r="D47" s="17" t="str">
        <f>IF(AND($C$5&lt;=B47, B47&lt;=$C$17), B47-$C$5, "")</f>
        <v/>
      </c>
      <c r="E47" s="17" t="str">
        <f t="shared" si="1"/>
        <v/>
      </c>
      <c r="F47" s="26">
        <f t="shared" si="2"/>
        <v>-10</v>
      </c>
      <c r="G47" s="18">
        <f t="shared" si="3"/>
        <v>11</v>
      </c>
      <c r="H47" s="11">
        <f t="shared" si="4"/>
        <v>0</v>
      </c>
      <c r="I47" s="10">
        <f t="shared" si="5"/>
        <v>0</v>
      </c>
      <c r="J47" s="11">
        <f>IF(B47&gt;=$C$5,($C$17-$C$5)-C47, "")</f>
        <v>-11</v>
      </c>
      <c r="K47" s="11">
        <f>IF(B47&gt;=$C$5,J47*$C$9*$C$11,"")</f>
        <v>0</v>
      </c>
      <c r="L47" s="11">
        <f t="shared" si="6"/>
        <v>0</v>
      </c>
      <c r="M47" s="11">
        <f>IF(B47&gt;=$C$5, (18-$C$16)-C47, "")</f>
        <v>7</v>
      </c>
      <c r="N47" s="11">
        <f>IF(B47&gt;=$C$5,4*$C$15*$C$14,"")</f>
        <v>0</v>
      </c>
      <c r="O47" s="11">
        <f t="shared" si="7"/>
        <v>0</v>
      </c>
      <c r="P47" s="5">
        <f>IF(B47&gt;=$C$5,$C$13-C47,"")</f>
        <v>-10</v>
      </c>
      <c r="Q47" s="5">
        <f>IF(B47&gt;=$C$5,$C$12/$C$13*P47,"")</f>
        <v>0</v>
      </c>
      <c r="R47" s="5">
        <f t="shared" si="8"/>
        <v>0</v>
      </c>
      <c r="S47" s="43">
        <f t="shared" si="16"/>
        <v>0</v>
      </c>
      <c r="T47" s="32">
        <f>IF(AND($C$5&lt;=B47,B47&lt;= $C$17), FV($C$23/12,12*C47,$C$32,$C$20,0)*-1,0)</f>
        <v>0</v>
      </c>
      <c r="V47" s="5">
        <f t="shared" si="9"/>
        <v>0</v>
      </c>
      <c r="W47" s="5">
        <f t="shared" si="10"/>
        <v>0</v>
      </c>
      <c r="X47" s="5" t="e">
        <f t="shared" si="11"/>
        <v>#VALUE!</v>
      </c>
      <c r="Z47" s="5">
        <f t="shared" si="12"/>
        <v>0</v>
      </c>
      <c r="AA47" s="70" t="str">
        <f t="shared" si="17"/>
        <v/>
      </c>
      <c r="AB47" s="45">
        <v>0</v>
      </c>
      <c r="AC47" s="5">
        <f>IF(AND($C$5&lt;=B47, B47&lt;=$C$17), FV($C$22/12,12*D47,$C$21,$C$20,0)*-1,0)</f>
        <v>0</v>
      </c>
      <c r="AE47" s="5">
        <f t="shared" si="13"/>
        <v>0</v>
      </c>
      <c r="AF47" s="5">
        <f t="shared" si="14"/>
        <v>0</v>
      </c>
      <c r="AG47" s="5">
        <f t="shared" si="15"/>
        <v>0</v>
      </c>
      <c r="AI47" s="5">
        <f t="shared" si="18"/>
        <v>0</v>
      </c>
      <c r="AJ47" s="71" t="str">
        <f t="shared" si="19"/>
        <v/>
      </c>
      <c r="AK47" s="65">
        <v>0</v>
      </c>
      <c r="AL47" s="66"/>
    </row>
    <row r="48" spans="1:79" s="5" customFormat="1" x14ac:dyDescent="0.35">
      <c r="A48"/>
      <c r="B48" s="16">
        <v>12</v>
      </c>
      <c r="C48">
        <f t="shared" si="0"/>
        <v>12</v>
      </c>
      <c r="D48" s="17" t="str">
        <f>IF(AND($C$5&lt;=B48, B48&lt;=$C$17), B48-$C$5, "")</f>
        <v/>
      </c>
      <c r="E48" s="17" t="str">
        <f t="shared" si="1"/>
        <v/>
      </c>
      <c r="F48" s="26">
        <f t="shared" si="2"/>
        <v>-11</v>
      </c>
      <c r="G48" s="18">
        <f t="shared" si="3"/>
        <v>12</v>
      </c>
      <c r="H48" s="11">
        <f t="shared" si="4"/>
        <v>0</v>
      </c>
      <c r="I48" s="10">
        <f t="shared" si="5"/>
        <v>0</v>
      </c>
      <c r="J48" s="11">
        <f>IF(B48&gt;=$C$5,($C$17-$C$5)-C48, "")</f>
        <v>-12</v>
      </c>
      <c r="K48" s="11">
        <f>IF(B48&gt;=$C$5,J48*$C$9*$C$11,"")</f>
        <v>0</v>
      </c>
      <c r="L48" s="11">
        <f t="shared" si="6"/>
        <v>0</v>
      </c>
      <c r="M48" s="11">
        <f>IF(B48&gt;=$C$5, (18-$C$16)-C48, "")</f>
        <v>6</v>
      </c>
      <c r="N48" s="11">
        <f>IF(B48&gt;=$C$5,4*$C$15*$C$14,"")</f>
        <v>0</v>
      </c>
      <c r="O48" s="11">
        <f t="shared" si="7"/>
        <v>0</v>
      </c>
      <c r="P48" s="5">
        <f>IF(B48&gt;=$C$5,$C$13-C48,"")</f>
        <v>-11</v>
      </c>
      <c r="Q48" s="5">
        <f>IF(B48&gt;=$C$5,$C$12/$C$13*P48,"")</f>
        <v>0</v>
      </c>
      <c r="R48" s="5">
        <f t="shared" si="8"/>
        <v>0</v>
      </c>
      <c r="S48" s="43">
        <f t="shared" si="16"/>
        <v>0</v>
      </c>
      <c r="T48" s="32">
        <f>IF(AND($C$5&lt;=B48,B48&lt;= $C$17), FV($C$23/12,12*C48,$C$32,$C$20,0)*-1,0)</f>
        <v>0</v>
      </c>
      <c r="V48" s="5">
        <f t="shared" si="9"/>
        <v>0</v>
      </c>
      <c r="W48" s="5">
        <f t="shared" si="10"/>
        <v>0</v>
      </c>
      <c r="X48" s="5" t="e">
        <f t="shared" si="11"/>
        <v>#VALUE!</v>
      </c>
      <c r="Z48" s="5">
        <f t="shared" si="12"/>
        <v>0</v>
      </c>
      <c r="AA48" s="70" t="str">
        <f t="shared" si="17"/>
        <v/>
      </c>
      <c r="AB48" s="45">
        <v>0</v>
      </c>
      <c r="AC48" s="5">
        <f>IF(AND($C$5&lt;=B48, B48&lt;=$C$17), FV($C$22/12,12*D48,$C$21,$C$20,0)*-1,0)</f>
        <v>0</v>
      </c>
      <c r="AE48" s="5">
        <f t="shared" si="13"/>
        <v>0</v>
      </c>
      <c r="AF48" s="5">
        <f t="shared" si="14"/>
        <v>0</v>
      </c>
      <c r="AG48" s="5">
        <f t="shared" si="15"/>
        <v>0</v>
      </c>
      <c r="AI48" s="5">
        <f t="shared" si="18"/>
        <v>0</v>
      </c>
      <c r="AJ48" s="71" t="str">
        <f t="shared" si="19"/>
        <v/>
      </c>
      <c r="AK48" s="65">
        <v>0</v>
      </c>
      <c r="AL48" s="66"/>
    </row>
    <row r="49" spans="1:38" s="5" customFormat="1" x14ac:dyDescent="0.35">
      <c r="A49"/>
      <c r="B49" s="16">
        <v>13</v>
      </c>
      <c r="C49">
        <f t="shared" si="0"/>
        <v>13</v>
      </c>
      <c r="D49" s="17" t="str">
        <f>IF(AND($C$5&lt;=B49, B49&lt;=$C$17), B49-$C$5, "")</f>
        <v/>
      </c>
      <c r="E49" s="17" t="str">
        <f t="shared" si="1"/>
        <v/>
      </c>
      <c r="F49" s="26">
        <f t="shared" si="2"/>
        <v>-12</v>
      </c>
      <c r="G49" s="18">
        <f t="shared" si="3"/>
        <v>13</v>
      </c>
      <c r="H49" s="11">
        <f t="shared" si="4"/>
        <v>0</v>
      </c>
      <c r="I49" s="10">
        <f t="shared" si="5"/>
        <v>0</v>
      </c>
      <c r="J49" s="11">
        <f>IF(B49&gt;=$C$5,($C$17-$C$5)-C49, "")</f>
        <v>-13</v>
      </c>
      <c r="K49" s="11">
        <f>IF(B49&gt;=$C$5,J49*$C$9*$C$11,"")</f>
        <v>0</v>
      </c>
      <c r="L49" s="11">
        <f t="shared" si="6"/>
        <v>0</v>
      </c>
      <c r="M49" s="11">
        <f>IF(B49&gt;=$C$5, (18-$C$16)-C49, "")</f>
        <v>5</v>
      </c>
      <c r="N49" s="11">
        <f>IF(B49&gt;=$C$5,4*$C$15*$C$14,"")</f>
        <v>0</v>
      </c>
      <c r="O49" s="11">
        <f t="shared" si="7"/>
        <v>0</v>
      </c>
      <c r="P49" s="5">
        <f>IF(B49&gt;=$C$5,$C$13-C49,"")</f>
        <v>-12</v>
      </c>
      <c r="Q49" s="5">
        <f>IF(B49&gt;=$C$5,$C$12/$C$13*P49,"")</f>
        <v>0</v>
      </c>
      <c r="R49" s="5">
        <f t="shared" si="8"/>
        <v>0</v>
      </c>
      <c r="S49" s="43">
        <f t="shared" si="16"/>
        <v>0</v>
      </c>
      <c r="T49" s="32">
        <f>IF(AND($C$5&lt;=B49,B49&lt;= $C$17), FV($C$23/12,12*C49,$C$32,$C$20,0)*-1,0)</f>
        <v>0</v>
      </c>
      <c r="V49" s="5">
        <f t="shared" si="9"/>
        <v>0</v>
      </c>
      <c r="W49" s="5">
        <f t="shared" si="10"/>
        <v>0</v>
      </c>
      <c r="X49" s="5" t="e">
        <f t="shared" si="11"/>
        <v>#VALUE!</v>
      </c>
      <c r="Z49" s="5">
        <f t="shared" si="12"/>
        <v>0</v>
      </c>
      <c r="AA49" s="70" t="str">
        <f t="shared" si="17"/>
        <v/>
      </c>
      <c r="AB49" s="45">
        <v>0</v>
      </c>
      <c r="AC49" s="5">
        <f>IF(AND($C$5&lt;=B49, B49&lt;=$C$17), FV($C$22/12,12*D49,$C$21,$C$20,0)*-1,0)</f>
        <v>0</v>
      </c>
      <c r="AE49" s="5">
        <f t="shared" si="13"/>
        <v>0</v>
      </c>
      <c r="AF49" s="5">
        <f t="shared" si="14"/>
        <v>0</v>
      </c>
      <c r="AG49" s="5">
        <f t="shared" si="15"/>
        <v>0</v>
      </c>
      <c r="AI49" s="5">
        <f t="shared" si="18"/>
        <v>0</v>
      </c>
      <c r="AJ49" s="71" t="str">
        <f t="shared" si="19"/>
        <v/>
      </c>
      <c r="AK49" s="65">
        <v>0</v>
      </c>
      <c r="AL49" s="66"/>
    </row>
    <row r="50" spans="1:38" s="5" customFormat="1" x14ac:dyDescent="0.35">
      <c r="A50"/>
      <c r="B50" s="16">
        <v>14</v>
      </c>
      <c r="C50">
        <f t="shared" si="0"/>
        <v>14</v>
      </c>
      <c r="D50" s="17" t="str">
        <f>IF(AND($C$5&lt;=B50, B50&lt;=$C$17), B50-$C$5, "")</f>
        <v/>
      </c>
      <c r="E50" s="17" t="str">
        <f t="shared" si="1"/>
        <v/>
      </c>
      <c r="F50" s="26">
        <f t="shared" si="2"/>
        <v>-13</v>
      </c>
      <c r="G50" s="18">
        <f t="shared" si="3"/>
        <v>14</v>
      </c>
      <c r="H50" s="11">
        <f t="shared" si="4"/>
        <v>0</v>
      </c>
      <c r="I50" s="10">
        <f t="shared" si="5"/>
        <v>0</v>
      </c>
      <c r="J50" s="11">
        <f>IF(B50&gt;=$C$5,($C$17-$C$5)-C50, "")</f>
        <v>-14</v>
      </c>
      <c r="K50" s="11">
        <f>IF(B50&gt;=$C$5,J50*$C$9*$C$11,"")</f>
        <v>0</v>
      </c>
      <c r="L50" s="11">
        <f t="shared" si="6"/>
        <v>0</v>
      </c>
      <c r="M50" s="11">
        <f>IF(B50&gt;=$C$5, (18-$C$16)-C50, "")</f>
        <v>4</v>
      </c>
      <c r="N50" s="11">
        <f>IF(B50&gt;=$C$5,4*$C$15*$C$14,"")</f>
        <v>0</v>
      </c>
      <c r="O50" s="11">
        <f t="shared" si="7"/>
        <v>0</v>
      </c>
      <c r="P50" s="5">
        <f>IF(B50&gt;=$C$5,$C$13-C50,"")</f>
        <v>-13</v>
      </c>
      <c r="Q50" s="5">
        <f>IF(B50&gt;=$C$5,$C$12/$C$13*P50,"")</f>
        <v>0</v>
      </c>
      <c r="R50" s="5">
        <f t="shared" si="8"/>
        <v>0</v>
      </c>
      <c r="S50" s="43">
        <f t="shared" si="16"/>
        <v>0</v>
      </c>
      <c r="T50" s="32">
        <f>IF(AND($C$5&lt;=B50,B50&lt;= $C$17), FV($C$23/12,12*C50,$C$32,$C$20,0)*-1,0)</f>
        <v>0</v>
      </c>
      <c r="V50" s="5">
        <f t="shared" si="9"/>
        <v>0</v>
      </c>
      <c r="W50" s="5">
        <f t="shared" si="10"/>
        <v>0</v>
      </c>
      <c r="X50" s="5" t="e">
        <f t="shared" si="11"/>
        <v>#VALUE!</v>
      </c>
      <c r="Z50" s="5">
        <f t="shared" si="12"/>
        <v>0</v>
      </c>
      <c r="AA50" s="70" t="str">
        <f t="shared" si="17"/>
        <v/>
      </c>
      <c r="AB50" s="45">
        <v>0</v>
      </c>
      <c r="AC50" s="5">
        <f>IF(AND($C$5&lt;=B50, B50&lt;=$C$17), FV($C$22/12,12*D50,$C$21,$C$20,0)*-1,0)</f>
        <v>0</v>
      </c>
      <c r="AE50" s="5">
        <f t="shared" si="13"/>
        <v>0</v>
      </c>
      <c r="AF50" s="5">
        <f t="shared" si="14"/>
        <v>0</v>
      </c>
      <c r="AG50" s="5">
        <f t="shared" si="15"/>
        <v>0</v>
      </c>
      <c r="AI50" s="5">
        <f t="shared" si="18"/>
        <v>0</v>
      </c>
      <c r="AJ50" s="71" t="str">
        <f t="shared" si="19"/>
        <v/>
      </c>
      <c r="AK50" s="65">
        <v>0</v>
      </c>
      <c r="AL50" s="66"/>
    </row>
    <row r="51" spans="1:38" s="5" customFormat="1" x14ac:dyDescent="0.35">
      <c r="A51"/>
      <c r="B51" s="16">
        <v>15</v>
      </c>
      <c r="C51">
        <f t="shared" si="0"/>
        <v>15</v>
      </c>
      <c r="D51" s="17" t="str">
        <f>IF(AND($C$5&lt;=B51, B51&lt;=$C$17), B51-$C$5, "")</f>
        <v/>
      </c>
      <c r="E51" s="17" t="str">
        <f t="shared" si="1"/>
        <v/>
      </c>
      <c r="F51" s="26">
        <f t="shared" si="2"/>
        <v>-14</v>
      </c>
      <c r="G51" s="18">
        <f t="shared" si="3"/>
        <v>15</v>
      </c>
      <c r="H51" s="11">
        <f t="shared" si="4"/>
        <v>0</v>
      </c>
      <c r="I51" s="10">
        <f t="shared" si="5"/>
        <v>0</v>
      </c>
      <c r="J51" s="11">
        <f>IF(B51&gt;=$C$5,($C$17-$C$5)-C51, "")</f>
        <v>-15</v>
      </c>
      <c r="K51" s="11">
        <f>IF(B51&gt;=$C$5,J51*$C$9*$C$11,"")</f>
        <v>0</v>
      </c>
      <c r="L51" s="11">
        <f t="shared" si="6"/>
        <v>0</v>
      </c>
      <c r="M51" s="11">
        <f>IF(B51&gt;=$C$5, (18-$C$16)-C51, "")</f>
        <v>3</v>
      </c>
      <c r="N51" s="11">
        <f>IF(B51&gt;=$C$5,4*$C$15*$C$14,"")</f>
        <v>0</v>
      </c>
      <c r="O51" s="11">
        <f t="shared" si="7"/>
        <v>0</v>
      </c>
      <c r="P51" s="5">
        <f>IF(B51&gt;=$C$5,$C$13-C51,"")</f>
        <v>-14</v>
      </c>
      <c r="Q51" s="5">
        <f>IF(B51&gt;=$C$5,$C$12/$C$13*P51,"")</f>
        <v>0</v>
      </c>
      <c r="R51" s="5">
        <f t="shared" si="8"/>
        <v>0</v>
      </c>
      <c r="S51" s="43">
        <f t="shared" si="16"/>
        <v>0</v>
      </c>
      <c r="T51" s="32">
        <f>IF(AND($C$5&lt;=B51,B51&lt;= $C$17), FV($C$23/12,12*C51,$C$32,$C$20,0)*-1,0)</f>
        <v>0</v>
      </c>
      <c r="V51" s="5">
        <f t="shared" si="9"/>
        <v>0</v>
      </c>
      <c r="W51" s="5">
        <f t="shared" si="10"/>
        <v>0</v>
      </c>
      <c r="X51" s="5" t="e">
        <f t="shared" si="11"/>
        <v>#VALUE!</v>
      </c>
      <c r="Z51" s="5">
        <f t="shared" si="12"/>
        <v>0</v>
      </c>
      <c r="AA51" s="70" t="str">
        <f t="shared" si="17"/>
        <v/>
      </c>
      <c r="AB51" s="45">
        <v>0</v>
      </c>
      <c r="AC51" s="5">
        <f>IF(AND($C$5&lt;=B51, B51&lt;=$C$17), FV($C$22/12,12*D51,$C$21,$C$20,0)*-1,0)</f>
        <v>0</v>
      </c>
      <c r="AE51" s="5">
        <f t="shared" si="13"/>
        <v>0</v>
      </c>
      <c r="AF51" s="5">
        <f t="shared" si="14"/>
        <v>0</v>
      </c>
      <c r="AG51" s="5">
        <f t="shared" si="15"/>
        <v>0</v>
      </c>
      <c r="AI51" s="5">
        <f t="shared" si="18"/>
        <v>0</v>
      </c>
      <c r="AJ51" s="71" t="str">
        <f t="shared" si="19"/>
        <v/>
      </c>
      <c r="AK51" s="65">
        <v>0</v>
      </c>
      <c r="AL51" s="66"/>
    </row>
    <row r="52" spans="1:38" s="5" customFormat="1" x14ac:dyDescent="0.35">
      <c r="A52"/>
      <c r="B52" s="16">
        <v>16</v>
      </c>
      <c r="C52">
        <f t="shared" si="0"/>
        <v>16</v>
      </c>
      <c r="D52" s="17" t="str">
        <f>IF(AND($C$5&lt;=B52, B52&lt;=$C$17), B52-$C$5, "")</f>
        <v/>
      </c>
      <c r="E52" s="17" t="str">
        <f t="shared" si="1"/>
        <v/>
      </c>
      <c r="F52" s="26">
        <f t="shared" si="2"/>
        <v>-15</v>
      </c>
      <c r="G52" s="18">
        <f t="shared" si="3"/>
        <v>16</v>
      </c>
      <c r="H52" s="11">
        <f t="shared" si="4"/>
        <v>0</v>
      </c>
      <c r="I52" s="10">
        <f t="shared" si="5"/>
        <v>0</v>
      </c>
      <c r="J52" s="11">
        <f>IF(B52&gt;=$C$5,($C$17-$C$5)-C52, "")</f>
        <v>-16</v>
      </c>
      <c r="K52" s="11">
        <f>IF(B52&gt;=$C$5,J52*$C$9*$C$11,"")</f>
        <v>0</v>
      </c>
      <c r="L52" s="11">
        <f t="shared" si="6"/>
        <v>0</v>
      </c>
      <c r="M52" s="11">
        <f>IF(B52&gt;=$C$5, (18-$C$16)-C52, "")</f>
        <v>2</v>
      </c>
      <c r="N52" s="11">
        <f>IF(B52&gt;=$C$5,4*$C$15*$C$14,"")</f>
        <v>0</v>
      </c>
      <c r="O52" s="11">
        <f t="shared" si="7"/>
        <v>0</v>
      </c>
      <c r="P52" s="5">
        <f>IF(B52&gt;=$C$5,$C$13-C52,"")</f>
        <v>-15</v>
      </c>
      <c r="Q52" s="5">
        <f>IF(B52&gt;=$C$5,$C$12/$C$13*P52,"")</f>
        <v>0</v>
      </c>
      <c r="R52" s="5">
        <f t="shared" si="8"/>
        <v>0</v>
      </c>
      <c r="S52" s="43">
        <f t="shared" si="16"/>
        <v>0</v>
      </c>
      <c r="T52" s="32">
        <f>IF(AND($C$5&lt;=B52,B52&lt;= $C$17), FV($C$23/12,12*C52,$C$32,$C$20,0)*-1,0)</f>
        <v>0</v>
      </c>
      <c r="V52" s="5">
        <f t="shared" si="9"/>
        <v>0</v>
      </c>
      <c r="W52" s="5">
        <f t="shared" si="10"/>
        <v>0</v>
      </c>
      <c r="X52" s="5" t="e">
        <f t="shared" si="11"/>
        <v>#VALUE!</v>
      </c>
      <c r="Z52" s="5">
        <f t="shared" si="12"/>
        <v>0</v>
      </c>
      <c r="AA52" s="70" t="str">
        <f t="shared" si="17"/>
        <v/>
      </c>
      <c r="AB52" s="45">
        <v>0</v>
      </c>
      <c r="AC52" s="5">
        <f>IF(AND($C$5&lt;=B52, B52&lt;=$C$17), FV($C$22/12,12*D52,$C$21,$C$20,0)*-1,0)</f>
        <v>0</v>
      </c>
      <c r="AE52" s="5">
        <f t="shared" si="13"/>
        <v>0</v>
      </c>
      <c r="AF52" s="5">
        <f t="shared" si="14"/>
        <v>0</v>
      </c>
      <c r="AG52" s="5">
        <f t="shared" si="15"/>
        <v>0</v>
      </c>
      <c r="AI52" s="5">
        <f t="shared" si="18"/>
        <v>0</v>
      </c>
      <c r="AJ52" s="71" t="str">
        <f t="shared" si="19"/>
        <v/>
      </c>
      <c r="AK52" s="65">
        <v>0</v>
      </c>
      <c r="AL52" s="66"/>
    </row>
    <row r="53" spans="1:38" s="5" customFormat="1" x14ac:dyDescent="0.35">
      <c r="A53"/>
      <c r="B53" s="16">
        <v>17</v>
      </c>
      <c r="C53">
        <f t="shared" si="0"/>
        <v>17</v>
      </c>
      <c r="D53" s="17" t="str">
        <f>IF(AND($C$5&lt;=B53, B53&lt;=$C$17), B53-$C$5, "")</f>
        <v/>
      </c>
      <c r="E53" s="17" t="str">
        <f t="shared" si="1"/>
        <v/>
      </c>
      <c r="F53" s="26">
        <f t="shared" si="2"/>
        <v>-16</v>
      </c>
      <c r="G53" s="18">
        <f t="shared" si="3"/>
        <v>17</v>
      </c>
      <c r="H53" s="11">
        <f t="shared" si="4"/>
        <v>0</v>
      </c>
      <c r="I53" s="10">
        <f t="shared" si="5"/>
        <v>0</v>
      </c>
      <c r="J53" s="11">
        <f>IF(B53&gt;=$C$5,($C$17-$C$5)-C53, "")</f>
        <v>-17</v>
      </c>
      <c r="K53" s="11">
        <f>IF(B53&gt;=$C$5,J53*$C$9*$C$11,"")</f>
        <v>0</v>
      </c>
      <c r="L53" s="11">
        <f t="shared" si="6"/>
        <v>0</v>
      </c>
      <c r="M53" s="11">
        <f>IF(B53&gt;=$C$5, (18-$C$16)-C53, "")</f>
        <v>1</v>
      </c>
      <c r="N53" s="11">
        <f>IF(B53&gt;=$C$5,4*$C$15*$C$14,"")</f>
        <v>0</v>
      </c>
      <c r="O53" s="11">
        <f t="shared" si="7"/>
        <v>0</v>
      </c>
      <c r="P53" s="5">
        <f>IF(B53&gt;=$C$5,$C$13-C53,"")</f>
        <v>-16</v>
      </c>
      <c r="Q53" s="5">
        <f>IF(B53&gt;=$C$5,$C$12/$C$13*P53,"")</f>
        <v>0</v>
      </c>
      <c r="R53" s="5">
        <f t="shared" si="8"/>
        <v>0</v>
      </c>
      <c r="S53" s="43">
        <f t="shared" si="16"/>
        <v>0</v>
      </c>
      <c r="T53" s="32">
        <f>IF(AND($C$5&lt;=B53,B53&lt;= $C$17), FV($C$23/12,12*C53,$C$32,$C$20,0)*-1,0)</f>
        <v>0</v>
      </c>
      <c r="V53" s="5">
        <f t="shared" si="9"/>
        <v>0</v>
      </c>
      <c r="W53" s="5">
        <f t="shared" si="10"/>
        <v>0</v>
      </c>
      <c r="X53" s="5" t="e">
        <f t="shared" si="11"/>
        <v>#VALUE!</v>
      </c>
      <c r="Z53" s="5">
        <f t="shared" si="12"/>
        <v>0</v>
      </c>
      <c r="AA53" s="70" t="str">
        <f t="shared" si="17"/>
        <v/>
      </c>
      <c r="AB53" s="45">
        <v>0</v>
      </c>
      <c r="AC53" s="5">
        <f>IF(AND($C$5&lt;=B53, B53&lt;=$C$17), FV($C$22/12,12*D53,$C$21,$C$20,0)*-1,0)</f>
        <v>0</v>
      </c>
      <c r="AE53" s="5">
        <f t="shared" si="13"/>
        <v>0</v>
      </c>
      <c r="AF53" s="5">
        <f t="shared" si="14"/>
        <v>0</v>
      </c>
      <c r="AG53" s="5">
        <f t="shared" si="15"/>
        <v>0</v>
      </c>
      <c r="AI53" s="5">
        <f t="shared" si="18"/>
        <v>0</v>
      </c>
      <c r="AJ53" s="71" t="str">
        <f t="shared" si="19"/>
        <v/>
      </c>
      <c r="AK53" s="65">
        <v>0</v>
      </c>
      <c r="AL53" s="66"/>
    </row>
    <row r="54" spans="1:38" s="5" customFormat="1" x14ac:dyDescent="0.35">
      <c r="A54"/>
      <c r="B54" s="16">
        <v>18</v>
      </c>
      <c r="C54">
        <f t="shared" si="0"/>
        <v>18</v>
      </c>
      <c r="D54" s="17" t="str">
        <f>IF(AND($C$5&lt;=B54, B54&lt;=$C$17), B54-$C$5, "")</f>
        <v/>
      </c>
      <c r="E54" s="17" t="str">
        <f t="shared" si="1"/>
        <v/>
      </c>
      <c r="F54" s="26">
        <f t="shared" si="2"/>
        <v>-17</v>
      </c>
      <c r="G54" s="18">
        <f t="shared" si="3"/>
        <v>18</v>
      </c>
      <c r="H54" s="11">
        <f t="shared" si="4"/>
        <v>0</v>
      </c>
      <c r="I54" s="10">
        <f t="shared" si="5"/>
        <v>0</v>
      </c>
      <c r="J54" s="11">
        <f>IF(B54&gt;=$C$5,($C$17-$C$5)-C54, "")</f>
        <v>-18</v>
      </c>
      <c r="K54" s="11">
        <f>IF(B54&gt;=$C$5,J54*$C$9*$C$11,"")</f>
        <v>0</v>
      </c>
      <c r="L54" s="11">
        <f t="shared" si="6"/>
        <v>0</v>
      </c>
      <c r="M54" s="11">
        <f>IF(B54&gt;=$C$5, (18-$C$16)-C54, "")</f>
        <v>0</v>
      </c>
      <c r="N54" s="11">
        <f>IF(B54&gt;=$C$5,4*$C$15*$C$14,"")</f>
        <v>0</v>
      </c>
      <c r="O54" s="11">
        <f t="shared" si="7"/>
        <v>0</v>
      </c>
      <c r="P54" s="5">
        <f>IF(B54&gt;=$C$5,$C$13-C54,"")</f>
        <v>-17</v>
      </c>
      <c r="Q54" s="5">
        <f>IF(B54&gt;=$C$5,$C$12/$C$13*P54,"")</f>
        <v>0</v>
      </c>
      <c r="R54" s="5">
        <f t="shared" si="8"/>
        <v>0</v>
      </c>
      <c r="S54" s="43">
        <f t="shared" si="16"/>
        <v>0</v>
      </c>
      <c r="T54" s="32">
        <f>IF(AND($C$5&lt;=B54,B54&lt;= $C$17), FV($C$23/12,12*C54,$C$32,$C$20,0)*-1,0)</f>
        <v>0</v>
      </c>
      <c r="V54" s="5">
        <f t="shared" si="9"/>
        <v>0</v>
      </c>
      <c r="W54" s="5">
        <f t="shared" si="10"/>
        <v>0</v>
      </c>
      <c r="X54" s="5" t="e">
        <f t="shared" si="11"/>
        <v>#VALUE!</v>
      </c>
      <c r="Z54" s="5">
        <f t="shared" si="12"/>
        <v>0</v>
      </c>
      <c r="AA54" s="70" t="str">
        <f t="shared" si="17"/>
        <v/>
      </c>
      <c r="AB54" s="45">
        <v>0</v>
      </c>
      <c r="AC54" s="5">
        <f>IF(AND($C$5&lt;=B54, B54&lt;=$C$17), FV($C$22/12,12*D54,$C$21,$C$20,0)*-1,0)</f>
        <v>0</v>
      </c>
      <c r="AE54" s="5">
        <f t="shared" si="13"/>
        <v>0</v>
      </c>
      <c r="AF54" s="5">
        <f t="shared" si="14"/>
        <v>0</v>
      </c>
      <c r="AG54" s="5">
        <f t="shared" si="15"/>
        <v>0</v>
      </c>
      <c r="AI54" s="5">
        <f t="shared" si="18"/>
        <v>0</v>
      </c>
      <c r="AJ54" s="71" t="str">
        <f t="shared" si="19"/>
        <v/>
      </c>
      <c r="AK54" s="65">
        <v>0</v>
      </c>
      <c r="AL54" s="66"/>
    </row>
    <row r="55" spans="1:38" s="5" customFormat="1" x14ac:dyDescent="0.35">
      <c r="A55"/>
      <c r="B55" s="16">
        <v>19</v>
      </c>
      <c r="C55">
        <f t="shared" si="0"/>
        <v>19</v>
      </c>
      <c r="D55" s="17" t="str">
        <f>IF(AND($C$5&lt;=B55, B55&lt;=$C$17), B55-$C$5, "")</f>
        <v/>
      </c>
      <c r="E55" s="17" t="str">
        <f t="shared" si="1"/>
        <v/>
      </c>
      <c r="F55" s="26">
        <f t="shared" si="2"/>
        <v>-18</v>
      </c>
      <c r="G55" s="18">
        <f t="shared" si="3"/>
        <v>19</v>
      </c>
      <c r="H55" s="11">
        <f t="shared" si="4"/>
        <v>0</v>
      </c>
      <c r="I55" s="10">
        <f t="shared" si="5"/>
        <v>0</v>
      </c>
      <c r="J55" s="11">
        <f>IF(B55&gt;=$C$5,($C$17-$C$5)-C55, "")</f>
        <v>-19</v>
      </c>
      <c r="K55" s="11">
        <f>IF(B55&gt;=$C$5,J55*$C$9*$C$11,"")</f>
        <v>0</v>
      </c>
      <c r="L55" s="11">
        <f t="shared" si="6"/>
        <v>0</v>
      </c>
      <c r="M55" s="11">
        <f>IF(B55&gt;=$C$5, (18-$C$16)-C55, "")</f>
        <v>-1</v>
      </c>
      <c r="N55" s="11">
        <f>IF(B55&gt;=$C$5,4*$C$15*$C$14,"")</f>
        <v>0</v>
      </c>
      <c r="O55" s="11">
        <f t="shared" si="7"/>
        <v>0</v>
      </c>
      <c r="P55" s="5">
        <f>IF(B55&gt;=$C$5,$C$13-C55,"")</f>
        <v>-18</v>
      </c>
      <c r="Q55" s="5">
        <f>IF(B55&gt;=$C$5,$C$12/$C$13*P55,"")</f>
        <v>0</v>
      </c>
      <c r="R55" s="5">
        <f t="shared" si="8"/>
        <v>0</v>
      </c>
      <c r="S55" s="43">
        <f t="shared" si="16"/>
        <v>0</v>
      </c>
      <c r="T55" s="32">
        <f>IF(AND($C$5&lt;=B55,B55&lt;= $C$17), FV($C$23/12,12*C55,$C$32,$C$20,0)*-1,0)</f>
        <v>0</v>
      </c>
      <c r="V55" s="5">
        <f t="shared" si="9"/>
        <v>0</v>
      </c>
      <c r="W55" s="5">
        <f t="shared" si="10"/>
        <v>0</v>
      </c>
      <c r="X55" s="5" t="e">
        <f t="shared" si="11"/>
        <v>#VALUE!</v>
      </c>
      <c r="Z55" s="5">
        <f t="shared" si="12"/>
        <v>0</v>
      </c>
      <c r="AA55" s="70" t="str">
        <f t="shared" si="17"/>
        <v/>
      </c>
      <c r="AB55" s="45">
        <v>0</v>
      </c>
      <c r="AC55" s="5">
        <f>IF(AND($C$5&lt;=B55, B55&lt;=$C$17), FV($C$22/12,12*D55,$C$21,$C$20,0)*-1,0)</f>
        <v>0</v>
      </c>
      <c r="AE55" s="5">
        <f t="shared" si="13"/>
        <v>0</v>
      </c>
      <c r="AF55" s="5">
        <f t="shared" si="14"/>
        <v>0</v>
      </c>
      <c r="AG55" s="5">
        <f t="shared" si="15"/>
        <v>0</v>
      </c>
      <c r="AI55" s="5">
        <f t="shared" si="18"/>
        <v>0</v>
      </c>
      <c r="AJ55" s="71" t="str">
        <f t="shared" si="19"/>
        <v/>
      </c>
      <c r="AK55" s="65">
        <v>0</v>
      </c>
      <c r="AL55" s="66"/>
    </row>
    <row r="56" spans="1:38" s="5" customFormat="1" x14ac:dyDescent="0.35">
      <c r="A56"/>
      <c r="B56" s="16">
        <v>20</v>
      </c>
      <c r="C56">
        <f t="shared" si="0"/>
        <v>20</v>
      </c>
      <c r="D56" s="17" t="str">
        <f>IF(AND($C$5&lt;=B56, B56&lt;=$C$17), B56-$C$5, "")</f>
        <v/>
      </c>
      <c r="E56" s="17" t="str">
        <f t="shared" si="1"/>
        <v/>
      </c>
      <c r="F56" s="26">
        <f t="shared" si="2"/>
        <v>-19</v>
      </c>
      <c r="G56" s="18">
        <f t="shared" si="3"/>
        <v>20</v>
      </c>
      <c r="H56" s="11">
        <f t="shared" si="4"/>
        <v>0</v>
      </c>
      <c r="I56" s="10">
        <f t="shared" si="5"/>
        <v>0</v>
      </c>
      <c r="J56" s="11">
        <f>IF(B56&gt;=$C$5,($C$17-$C$5)-C56, "")</f>
        <v>-20</v>
      </c>
      <c r="K56" s="11">
        <f>IF(B56&gt;=$C$5,J56*$C$9*$C$11,"")</f>
        <v>0</v>
      </c>
      <c r="L56" s="11">
        <f t="shared" si="6"/>
        <v>0</v>
      </c>
      <c r="M56" s="11">
        <f>IF(B56&gt;=$C$5, (18-$C$16)-C56, "")</f>
        <v>-2</v>
      </c>
      <c r="N56" s="11">
        <f>IF(B56&gt;=$C$5,4*$C$15*$C$14,"")</f>
        <v>0</v>
      </c>
      <c r="O56" s="11">
        <f t="shared" si="7"/>
        <v>0</v>
      </c>
      <c r="P56" s="5">
        <f>IF(B56&gt;=$C$5,$C$13-C56,"")</f>
        <v>-19</v>
      </c>
      <c r="Q56" s="5">
        <f>IF(B56&gt;=$C$5,$C$12/$C$13*P56,"")</f>
        <v>0</v>
      </c>
      <c r="R56" s="5">
        <f t="shared" si="8"/>
        <v>0</v>
      </c>
      <c r="S56" s="43">
        <f t="shared" si="16"/>
        <v>0</v>
      </c>
      <c r="T56" s="32">
        <f>IF(AND($C$5&lt;=B56,B56&lt;= $C$17), FV($C$23/12,12*C56,$C$32,$C$20,0)*-1,0)</f>
        <v>0</v>
      </c>
      <c r="V56" s="5">
        <f t="shared" si="9"/>
        <v>0</v>
      </c>
      <c r="W56" s="5">
        <f t="shared" si="10"/>
        <v>0</v>
      </c>
      <c r="X56" s="5" t="e">
        <f t="shared" si="11"/>
        <v>#VALUE!</v>
      </c>
      <c r="Z56" s="5">
        <f t="shared" si="12"/>
        <v>0</v>
      </c>
      <c r="AA56" s="70" t="str">
        <f t="shared" si="17"/>
        <v/>
      </c>
      <c r="AB56" s="45">
        <v>0</v>
      </c>
      <c r="AC56" s="5">
        <f>IF(AND($C$5&lt;=B56, B56&lt;=$C$17), FV($C$22/12,12*D56,$C$21,$C$20,0)*-1,0)</f>
        <v>0</v>
      </c>
      <c r="AE56" s="5">
        <f t="shared" si="13"/>
        <v>0</v>
      </c>
      <c r="AF56" s="5">
        <f t="shared" si="14"/>
        <v>0</v>
      </c>
      <c r="AG56" s="5">
        <f t="shared" si="15"/>
        <v>0</v>
      </c>
      <c r="AI56" s="5">
        <f t="shared" si="18"/>
        <v>0</v>
      </c>
      <c r="AJ56" s="71" t="str">
        <f t="shared" si="19"/>
        <v/>
      </c>
      <c r="AK56" s="65">
        <v>0</v>
      </c>
      <c r="AL56" s="66"/>
    </row>
    <row r="57" spans="1:38" s="5" customFormat="1" x14ac:dyDescent="0.35">
      <c r="A57"/>
      <c r="B57" s="16">
        <v>21</v>
      </c>
      <c r="C57">
        <f t="shared" si="0"/>
        <v>21</v>
      </c>
      <c r="D57" s="17" t="str">
        <f>IF(AND($C$5&lt;=B57, B57&lt;=$C$17), B57-$C$5, "")</f>
        <v/>
      </c>
      <c r="E57" s="17" t="str">
        <f t="shared" si="1"/>
        <v/>
      </c>
      <c r="F57" s="26">
        <f t="shared" si="2"/>
        <v>-20</v>
      </c>
      <c r="G57" s="18">
        <f t="shared" si="3"/>
        <v>21</v>
      </c>
      <c r="H57" s="11">
        <f t="shared" si="4"/>
        <v>0</v>
      </c>
      <c r="I57" s="10">
        <f t="shared" si="5"/>
        <v>0</v>
      </c>
      <c r="J57" s="11">
        <f>IF(B57&gt;=$C$5,($C$17-$C$5)-C57, "")</f>
        <v>-21</v>
      </c>
      <c r="K57" s="11">
        <f>IF(B57&gt;=$C$5,J57*$C$9*$C$11,"")</f>
        <v>0</v>
      </c>
      <c r="L57" s="11">
        <f t="shared" si="6"/>
        <v>0</v>
      </c>
      <c r="M57" s="11">
        <f>IF(B57&gt;=$C$5, (18-$C$16)-C57, "")</f>
        <v>-3</v>
      </c>
      <c r="N57" s="11">
        <f>IF(B57&gt;=$C$5,4*$C$15*$C$14,"")</f>
        <v>0</v>
      </c>
      <c r="O57" s="11">
        <f t="shared" si="7"/>
        <v>0</v>
      </c>
      <c r="P57" s="5">
        <f>IF(B57&gt;=$C$5,$C$13-C57,"")</f>
        <v>-20</v>
      </c>
      <c r="Q57" s="5">
        <f>IF(B57&gt;=$C$5,$C$12/$C$13*P57,"")</f>
        <v>0</v>
      </c>
      <c r="R57" s="5">
        <f t="shared" si="8"/>
        <v>0</v>
      </c>
      <c r="S57" s="43">
        <f t="shared" si="16"/>
        <v>0</v>
      </c>
      <c r="T57" s="32">
        <f>IF(AND($C$5&lt;=B57,B57&lt;= $C$17), FV($C$23/12,12*C57,$C$32,$C$20,0)*-1,0)</f>
        <v>0</v>
      </c>
      <c r="V57" s="5">
        <f t="shared" si="9"/>
        <v>0</v>
      </c>
      <c r="W57" s="5">
        <f t="shared" si="10"/>
        <v>0</v>
      </c>
      <c r="X57" s="5" t="e">
        <f t="shared" si="11"/>
        <v>#VALUE!</v>
      </c>
      <c r="Z57" s="5">
        <f t="shared" si="12"/>
        <v>0</v>
      </c>
      <c r="AA57" s="70" t="str">
        <f t="shared" si="17"/>
        <v/>
      </c>
      <c r="AB57" s="45">
        <v>0</v>
      </c>
      <c r="AC57" s="5">
        <f>IF(AND($C$5&lt;=B57, B57&lt;=$C$17), FV($C$22/12,12*D57,$C$21,$C$20,0)*-1,0)</f>
        <v>0</v>
      </c>
      <c r="AE57" s="5">
        <f t="shared" si="13"/>
        <v>0</v>
      </c>
      <c r="AF57" s="5">
        <f t="shared" si="14"/>
        <v>0</v>
      </c>
      <c r="AG57" s="5">
        <f t="shared" si="15"/>
        <v>0</v>
      </c>
      <c r="AI57" s="5">
        <f t="shared" si="18"/>
        <v>0</v>
      </c>
      <c r="AJ57" s="71" t="str">
        <f t="shared" si="19"/>
        <v/>
      </c>
      <c r="AK57" s="65">
        <v>0</v>
      </c>
      <c r="AL57" s="66"/>
    </row>
    <row r="58" spans="1:38" s="5" customFormat="1" x14ac:dyDescent="0.35">
      <c r="A58"/>
      <c r="B58" s="16">
        <v>22</v>
      </c>
      <c r="C58">
        <f t="shared" si="0"/>
        <v>22</v>
      </c>
      <c r="D58" s="17" t="str">
        <f>IF(AND($C$5&lt;=B58, B58&lt;=$C$17), B58-$C$5, "")</f>
        <v/>
      </c>
      <c r="E58" s="17" t="str">
        <f t="shared" si="1"/>
        <v/>
      </c>
      <c r="F58" s="26">
        <f t="shared" si="2"/>
        <v>-21</v>
      </c>
      <c r="G58" s="18">
        <f t="shared" si="3"/>
        <v>22</v>
      </c>
      <c r="H58" s="11">
        <f t="shared" si="4"/>
        <v>0</v>
      </c>
      <c r="I58" s="10">
        <f t="shared" si="5"/>
        <v>0</v>
      </c>
      <c r="J58" s="11">
        <f>IF(B58&gt;=$C$5,($C$17-$C$5)-C58, "")</f>
        <v>-22</v>
      </c>
      <c r="K58" s="11">
        <f>IF(B58&gt;=$C$5,J58*$C$9*$C$11,"")</f>
        <v>0</v>
      </c>
      <c r="L58" s="11">
        <f t="shared" si="6"/>
        <v>0</v>
      </c>
      <c r="M58" s="11">
        <f>IF(B58&gt;=$C$5, (18-$C$16)-C58, "")</f>
        <v>-4</v>
      </c>
      <c r="N58" s="11">
        <f>IF(B58&gt;=$C$5,4*$C$15*$C$14,"")</f>
        <v>0</v>
      </c>
      <c r="O58" s="11">
        <f t="shared" si="7"/>
        <v>0</v>
      </c>
      <c r="P58" s="5">
        <f>IF(B58&gt;=$C$5,$C$13-C58,"")</f>
        <v>-21</v>
      </c>
      <c r="Q58" s="5">
        <f>IF(B58&gt;=$C$5,$C$12/$C$13*P58,"")</f>
        <v>0</v>
      </c>
      <c r="R58" s="5">
        <f t="shared" si="8"/>
        <v>0</v>
      </c>
      <c r="S58" s="43">
        <f t="shared" si="16"/>
        <v>0</v>
      </c>
      <c r="T58" s="32">
        <f>IF(AND($C$5&lt;=B58,B58&lt;= $C$17), FV($C$23/12,12*C58,$C$32,$C$20,0)*-1,0)</f>
        <v>0</v>
      </c>
      <c r="V58" s="5">
        <f t="shared" si="9"/>
        <v>0</v>
      </c>
      <c r="W58" s="5">
        <f t="shared" si="10"/>
        <v>0</v>
      </c>
      <c r="X58" s="5" t="e">
        <f t="shared" si="11"/>
        <v>#VALUE!</v>
      </c>
      <c r="Z58" s="5">
        <f t="shared" si="12"/>
        <v>0</v>
      </c>
      <c r="AA58" s="70" t="str">
        <f t="shared" si="17"/>
        <v/>
      </c>
      <c r="AB58" s="45">
        <v>0</v>
      </c>
      <c r="AC58" s="5">
        <f>IF(AND($C$5&lt;=B58, B58&lt;=$C$17), FV($C$22/12,12*D58,$C$21,$C$20,0)*-1,0)</f>
        <v>0</v>
      </c>
      <c r="AE58" s="5">
        <f t="shared" si="13"/>
        <v>0</v>
      </c>
      <c r="AF58" s="5">
        <f t="shared" si="14"/>
        <v>0</v>
      </c>
      <c r="AG58" s="5">
        <f t="shared" si="15"/>
        <v>0</v>
      </c>
      <c r="AI58" s="5">
        <f t="shared" si="18"/>
        <v>0</v>
      </c>
      <c r="AJ58" s="71" t="str">
        <f t="shared" si="19"/>
        <v/>
      </c>
      <c r="AK58" s="65">
        <v>0</v>
      </c>
      <c r="AL58" s="66"/>
    </row>
    <row r="59" spans="1:38" s="5" customFormat="1" x14ac:dyDescent="0.35">
      <c r="A59"/>
      <c r="B59" s="16">
        <v>23</v>
      </c>
      <c r="C59">
        <f t="shared" si="0"/>
        <v>23</v>
      </c>
      <c r="D59" s="17" t="str">
        <f>IF(AND($C$5&lt;=B59, B59&lt;=$C$17), B59-$C$5, "")</f>
        <v/>
      </c>
      <c r="E59" s="17" t="str">
        <f t="shared" si="1"/>
        <v/>
      </c>
      <c r="F59" s="26">
        <f t="shared" si="2"/>
        <v>-22</v>
      </c>
      <c r="G59" s="18">
        <f t="shared" si="3"/>
        <v>23</v>
      </c>
      <c r="H59" s="11">
        <f t="shared" si="4"/>
        <v>0</v>
      </c>
      <c r="I59" s="10">
        <f t="shared" si="5"/>
        <v>0</v>
      </c>
      <c r="J59" s="11">
        <f>IF(B59&gt;=$C$5,($C$17-$C$5)-C59, "")</f>
        <v>-23</v>
      </c>
      <c r="K59" s="11">
        <f>IF(B59&gt;=$C$5,J59*$C$9*$C$11,"")</f>
        <v>0</v>
      </c>
      <c r="L59" s="11">
        <f t="shared" si="6"/>
        <v>0</v>
      </c>
      <c r="M59" s="11">
        <f>IF(B59&gt;=$C$5, (18-$C$16)-C59, "")</f>
        <v>-5</v>
      </c>
      <c r="N59" s="11">
        <f>IF(B59&gt;=$C$5,4*$C$15*$C$14,"")</f>
        <v>0</v>
      </c>
      <c r="O59" s="11">
        <f t="shared" si="7"/>
        <v>0</v>
      </c>
      <c r="P59" s="5">
        <f>IF(B59&gt;=$C$5,$C$13-C59,"")</f>
        <v>-22</v>
      </c>
      <c r="Q59" s="5">
        <f>IF(B59&gt;=$C$5,$C$12/$C$13*P59,"")</f>
        <v>0</v>
      </c>
      <c r="R59" s="5">
        <f t="shared" si="8"/>
        <v>0</v>
      </c>
      <c r="S59" s="43">
        <f t="shared" si="16"/>
        <v>0</v>
      </c>
      <c r="T59" s="32">
        <f>IF(AND($C$5&lt;=B59,B59&lt;= $C$17), FV($C$23/12,12*C59,$C$32,$C$20,0)*-1,0)</f>
        <v>0</v>
      </c>
      <c r="V59" s="5">
        <f t="shared" si="9"/>
        <v>0</v>
      </c>
      <c r="W59" s="5">
        <f t="shared" si="10"/>
        <v>0</v>
      </c>
      <c r="X59" s="5" t="e">
        <f t="shared" si="11"/>
        <v>#VALUE!</v>
      </c>
      <c r="Z59" s="5">
        <f t="shared" si="12"/>
        <v>0</v>
      </c>
      <c r="AA59" s="70" t="str">
        <f t="shared" si="17"/>
        <v/>
      </c>
      <c r="AB59" s="45">
        <v>0</v>
      </c>
      <c r="AC59" s="5">
        <f>IF(AND($C$5&lt;=B59, B59&lt;=$C$17), FV($C$22/12,12*D59,$C$21,$C$20,0)*-1,0)</f>
        <v>0</v>
      </c>
      <c r="AE59" s="5">
        <f t="shared" si="13"/>
        <v>0</v>
      </c>
      <c r="AF59" s="5">
        <f t="shared" si="14"/>
        <v>0</v>
      </c>
      <c r="AG59" s="5">
        <f t="shared" si="15"/>
        <v>0</v>
      </c>
      <c r="AI59" s="5">
        <f t="shared" si="18"/>
        <v>0</v>
      </c>
      <c r="AJ59" s="71" t="str">
        <f t="shared" si="19"/>
        <v/>
      </c>
      <c r="AK59" s="65">
        <v>0</v>
      </c>
      <c r="AL59" s="66"/>
    </row>
    <row r="60" spans="1:38" s="5" customFormat="1" x14ac:dyDescent="0.35">
      <c r="A60"/>
      <c r="B60" s="16">
        <v>24</v>
      </c>
      <c r="C60">
        <f t="shared" si="0"/>
        <v>24</v>
      </c>
      <c r="D60" s="17" t="str">
        <f>IF(AND($C$5&lt;=B60, B60&lt;=$C$17), B60-$C$5, "")</f>
        <v/>
      </c>
      <c r="E60" s="17" t="str">
        <f t="shared" si="1"/>
        <v/>
      </c>
      <c r="F60" s="26">
        <f t="shared" si="2"/>
        <v>-23</v>
      </c>
      <c r="G60" s="18">
        <f t="shared" si="3"/>
        <v>24</v>
      </c>
      <c r="H60" s="11">
        <f t="shared" si="4"/>
        <v>0</v>
      </c>
      <c r="I60" s="10">
        <f t="shared" si="5"/>
        <v>0</v>
      </c>
      <c r="J60" s="11">
        <f>IF(B60&gt;=$C$5,($C$17-$C$5)-C60, "")</f>
        <v>-24</v>
      </c>
      <c r="K60" s="11">
        <f>IF(B60&gt;=$C$5,J60*$C$9*$C$11,"")</f>
        <v>0</v>
      </c>
      <c r="L60" s="11">
        <f t="shared" si="6"/>
        <v>0</v>
      </c>
      <c r="M60" s="11">
        <f>IF(B60&gt;=$C$5, (18-$C$16)-C60, "")</f>
        <v>-6</v>
      </c>
      <c r="N60" s="11">
        <f>IF(B60&gt;=$C$5,4*$C$15*$C$14,"")</f>
        <v>0</v>
      </c>
      <c r="O60" s="11">
        <f t="shared" si="7"/>
        <v>0</v>
      </c>
      <c r="P60" s="5">
        <f>IF(B60&gt;=$C$5,$C$13-C60,"")</f>
        <v>-23</v>
      </c>
      <c r="Q60" s="5">
        <f>IF(B60&gt;=$C$5,$C$12/$C$13*P60,"")</f>
        <v>0</v>
      </c>
      <c r="R60" s="5">
        <f t="shared" si="8"/>
        <v>0</v>
      </c>
      <c r="S60" s="43">
        <f t="shared" si="16"/>
        <v>0</v>
      </c>
      <c r="T60" s="32">
        <f>IF(AND($C$5&lt;=B60,B60&lt;= $C$17), FV($C$23/12,12*C60,$C$32,$C$20,0)*-1,0)</f>
        <v>0</v>
      </c>
      <c r="V60" s="5">
        <f t="shared" si="9"/>
        <v>0</v>
      </c>
      <c r="W60" s="5">
        <f t="shared" si="10"/>
        <v>0</v>
      </c>
      <c r="X60" s="5" t="e">
        <f t="shared" si="11"/>
        <v>#VALUE!</v>
      </c>
      <c r="Z60" s="5">
        <f t="shared" si="12"/>
        <v>0</v>
      </c>
      <c r="AA60" s="70" t="str">
        <f t="shared" si="17"/>
        <v/>
      </c>
      <c r="AB60" s="45">
        <v>0</v>
      </c>
      <c r="AC60" s="5">
        <f>IF(AND($C$5&lt;=B60, B60&lt;=$C$17), FV($C$22/12,12*D60,$C$21,$C$20,0)*-1,0)</f>
        <v>0</v>
      </c>
      <c r="AE60" s="5">
        <f t="shared" si="13"/>
        <v>0</v>
      </c>
      <c r="AF60" s="5">
        <f t="shared" si="14"/>
        <v>0</v>
      </c>
      <c r="AG60" s="5">
        <f t="shared" si="15"/>
        <v>0</v>
      </c>
      <c r="AI60" s="5">
        <f t="shared" si="18"/>
        <v>0</v>
      </c>
      <c r="AJ60" s="71" t="str">
        <f t="shared" si="19"/>
        <v/>
      </c>
      <c r="AK60" s="65">
        <v>0</v>
      </c>
      <c r="AL60" s="66"/>
    </row>
    <row r="61" spans="1:38" s="5" customFormat="1" x14ac:dyDescent="0.35">
      <c r="A61"/>
      <c r="B61" s="16">
        <v>25</v>
      </c>
      <c r="C61">
        <f t="shared" si="0"/>
        <v>25</v>
      </c>
      <c r="D61" s="17" t="str">
        <f>IF(AND($C$5&lt;=B61, B61&lt;=$C$17), B61-$C$5, "")</f>
        <v/>
      </c>
      <c r="E61" s="17" t="str">
        <f t="shared" si="1"/>
        <v/>
      </c>
      <c r="F61" s="26">
        <f t="shared" si="2"/>
        <v>-24</v>
      </c>
      <c r="G61" s="18">
        <f t="shared" si="3"/>
        <v>25</v>
      </c>
      <c r="H61" s="11">
        <f t="shared" si="4"/>
        <v>0</v>
      </c>
      <c r="I61" s="10">
        <f t="shared" si="5"/>
        <v>0</v>
      </c>
      <c r="J61" s="11">
        <f>IF(B61&gt;=$C$5,($C$17-$C$5)-C61, "")</f>
        <v>-25</v>
      </c>
      <c r="K61" s="11">
        <f>IF(B61&gt;=$C$5,J61*$C$9*$C$11,"")</f>
        <v>0</v>
      </c>
      <c r="L61" s="11">
        <f t="shared" si="6"/>
        <v>0</v>
      </c>
      <c r="M61" s="11">
        <f>IF(B61&gt;=$C$5, (18-$C$16)-C61, "")</f>
        <v>-7</v>
      </c>
      <c r="N61" s="11">
        <f>IF(B61&gt;=$C$5,4*$C$15*$C$14,"")</f>
        <v>0</v>
      </c>
      <c r="O61" s="11">
        <f t="shared" si="7"/>
        <v>0</v>
      </c>
      <c r="P61" s="5">
        <f>IF(B61&gt;=$C$5,$C$13-C61,"")</f>
        <v>-24</v>
      </c>
      <c r="Q61" s="5">
        <f>IF(B61&gt;=$C$5,$C$12/$C$13*P61,"")</f>
        <v>0</v>
      </c>
      <c r="R61" s="5">
        <f t="shared" si="8"/>
        <v>0</v>
      </c>
      <c r="S61" s="43">
        <f t="shared" si="16"/>
        <v>0</v>
      </c>
      <c r="T61" s="32">
        <f>IF(AND($C$5&lt;=B61,B61&lt;= $C$17), FV($C$23/12,12*C61,$C$32,$C$20,0)*-1,0)</f>
        <v>0</v>
      </c>
      <c r="V61" s="5">
        <f t="shared" si="9"/>
        <v>0</v>
      </c>
      <c r="W61" s="5">
        <f t="shared" si="10"/>
        <v>0</v>
      </c>
      <c r="X61" s="5" t="e">
        <f t="shared" si="11"/>
        <v>#VALUE!</v>
      </c>
      <c r="Z61" s="5">
        <f t="shared" si="12"/>
        <v>0</v>
      </c>
      <c r="AA61" s="70" t="str">
        <f t="shared" si="17"/>
        <v/>
      </c>
      <c r="AB61" s="45">
        <v>0</v>
      </c>
      <c r="AC61" s="5">
        <f>IF(AND($C$5&lt;=B61, B61&lt;=$C$17), FV($C$22/12,12*D61,$C$21,$C$20,0)*-1,0)</f>
        <v>0</v>
      </c>
      <c r="AE61" s="5">
        <f t="shared" si="13"/>
        <v>0</v>
      </c>
      <c r="AF61" s="5">
        <f t="shared" si="14"/>
        <v>0</v>
      </c>
      <c r="AG61" s="5">
        <f t="shared" si="15"/>
        <v>0</v>
      </c>
      <c r="AI61" s="5">
        <f t="shared" si="18"/>
        <v>0</v>
      </c>
      <c r="AJ61" s="71" t="str">
        <f t="shared" si="19"/>
        <v/>
      </c>
      <c r="AK61" s="65">
        <v>0</v>
      </c>
      <c r="AL61" s="66"/>
    </row>
    <row r="62" spans="1:38" s="5" customFormat="1" x14ac:dyDescent="0.35">
      <c r="A62"/>
      <c r="B62" s="16">
        <v>26</v>
      </c>
      <c r="C62">
        <f t="shared" si="0"/>
        <v>26</v>
      </c>
      <c r="D62" s="17" t="str">
        <f>IF(AND($C$5&lt;=B62, B62&lt;=$C$17), B62-$C$5, "")</f>
        <v/>
      </c>
      <c r="E62" s="17" t="str">
        <f t="shared" si="1"/>
        <v/>
      </c>
      <c r="F62" s="26">
        <f t="shared" si="2"/>
        <v>-25</v>
      </c>
      <c r="G62" s="18">
        <f t="shared" si="3"/>
        <v>26</v>
      </c>
      <c r="H62" s="11">
        <f t="shared" si="4"/>
        <v>0</v>
      </c>
      <c r="I62" s="10">
        <f t="shared" si="5"/>
        <v>0</v>
      </c>
      <c r="J62" s="11">
        <f>IF(B62&gt;=$C$5,($C$17-$C$5)-C62, "")</f>
        <v>-26</v>
      </c>
      <c r="K62" s="11">
        <f>IF(B62&gt;=$C$5,J62*$C$9*$C$11,"")</f>
        <v>0</v>
      </c>
      <c r="L62" s="11">
        <f t="shared" si="6"/>
        <v>0</v>
      </c>
      <c r="M62" s="11">
        <f>IF(B62&gt;=$C$5, (18-$C$16)-C62, "")</f>
        <v>-8</v>
      </c>
      <c r="N62" s="11">
        <f>IF(B62&gt;=$C$5,4*$C$15*$C$14,"")</f>
        <v>0</v>
      </c>
      <c r="O62" s="11">
        <f t="shared" si="7"/>
        <v>0</v>
      </c>
      <c r="P62" s="5">
        <f>IF(B62&gt;=$C$5,$C$13-C62,"")</f>
        <v>-25</v>
      </c>
      <c r="Q62" s="5">
        <f>IF(B62&gt;=$C$5,$C$12/$C$13*P62,"")</f>
        <v>0</v>
      </c>
      <c r="R62" s="5">
        <f t="shared" si="8"/>
        <v>0</v>
      </c>
      <c r="S62" s="43">
        <f t="shared" si="16"/>
        <v>0</v>
      </c>
      <c r="T62" s="32">
        <f>IF(AND($C$5&lt;=B62,B62&lt;= $C$17), FV($C$23/12,12*C62,$C$32,$C$20,0)*-1,0)</f>
        <v>0</v>
      </c>
      <c r="V62" s="5">
        <f t="shared" si="9"/>
        <v>0</v>
      </c>
      <c r="W62" s="5">
        <f t="shared" si="10"/>
        <v>0</v>
      </c>
      <c r="X62" s="5" t="e">
        <f t="shared" si="11"/>
        <v>#VALUE!</v>
      </c>
      <c r="Z62" s="5">
        <f t="shared" si="12"/>
        <v>0</v>
      </c>
      <c r="AA62" s="70" t="str">
        <f t="shared" si="17"/>
        <v/>
      </c>
      <c r="AB62" s="45">
        <v>0</v>
      </c>
      <c r="AC62" s="5">
        <f>IF(AND($C$5&lt;=B62, B62&lt;=$C$17), FV($C$22/12,12*D62,$C$21,$C$20,0)*-1,0)</f>
        <v>0</v>
      </c>
      <c r="AE62" s="5">
        <f t="shared" si="13"/>
        <v>0</v>
      </c>
      <c r="AF62" s="5">
        <f t="shared" si="14"/>
        <v>0</v>
      </c>
      <c r="AG62" s="5">
        <f t="shared" si="15"/>
        <v>0</v>
      </c>
      <c r="AI62" s="5">
        <f t="shared" si="18"/>
        <v>0</v>
      </c>
      <c r="AJ62" s="71" t="str">
        <f t="shared" si="19"/>
        <v/>
      </c>
      <c r="AK62" s="65">
        <v>0</v>
      </c>
      <c r="AL62" s="66"/>
    </row>
    <row r="63" spans="1:38" s="5" customFormat="1" x14ac:dyDescent="0.35">
      <c r="A63"/>
      <c r="B63" s="16">
        <v>27</v>
      </c>
      <c r="C63">
        <f t="shared" si="0"/>
        <v>27</v>
      </c>
      <c r="D63" s="17" t="str">
        <f>IF(AND($C$5&lt;=B63, B63&lt;=$C$17), B63-$C$5, "")</f>
        <v/>
      </c>
      <c r="E63" s="17" t="str">
        <f t="shared" si="1"/>
        <v/>
      </c>
      <c r="F63" s="26">
        <f t="shared" si="2"/>
        <v>-26</v>
      </c>
      <c r="G63" s="18">
        <f t="shared" si="3"/>
        <v>27</v>
      </c>
      <c r="H63" s="11">
        <f t="shared" si="4"/>
        <v>0</v>
      </c>
      <c r="I63" s="10">
        <f t="shared" si="5"/>
        <v>0</v>
      </c>
      <c r="J63" s="11">
        <f>IF(B63&gt;=$C$5,($C$17-$C$5)-C63, "")</f>
        <v>-27</v>
      </c>
      <c r="K63" s="11">
        <f>IF(B63&gt;=$C$5,J63*$C$9*$C$11,"")</f>
        <v>0</v>
      </c>
      <c r="L63" s="11">
        <f t="shared" si="6"/>
        <v>0</v>
      </c>
      <c r="M63" s="11">
        <f>IF(B63&gt;=$C$5, (18-$C$16)-C63, "")</f>
        <v>-9</v>
      </c>
      <c r="N63" s="11">
        <f>IF(B63&gt;=$C$5,4*$C$15*$C$14,"")</f>
        <v>0</v>
      </c>
      <c r="O63" s="11">
        <f t="shared" si="7"/>
        <v>0</v>
      </c>
      <c r="P63" s="5">
        <f>IF(B63&gt;=$C$5,$C$13-C63,"")</f>
        <v>-26</v>
      </c>
      <c r="Q63" s="5">
        <f>IF(B63&gt;=$C$5,$C$12/$C$13*P63,"")</f>
        <v>0</v>
      </c>
      <c r="R63" s="5">
        <f t="shared" si="8"/>
        <v>0</v>
      </c>
      <c r="S63" s="43">
        <f t="shared" si="16"/>
        <v>0</v>
      </c>
      <c r="T63" s="32">
        <f>IF(AND($C$5&lt;=B63,B63&lt;= $C$17), FV($C$23/12,12*C63,$C$32,$C$20,0)*-1,0)</f>
        <v>0</v>
      </c>
      <c r="V63" s="5">
        <f t="shared" si="9"/>
        <v>0</v>
      </c>
      <c r="W63" s="5">
        <f t="shared" si="10"/>
        <v>0</v>
      </c>
      <c r="X63" s="5" t="e">
        <f t="shared" si="11"/>
        <v>#VALUE!</v>
      </c>
      <c r="Z63" s="5">
        <f t="shared" si="12"/>
        <v>0</v>
      </c>
      <c r="AA63" s="70" t="str">
        <f t="shared" si="17"/>
        <v/>
      </c>
      <c r="AB63" s="45">
        <v>0</v>
      </c>
      <c r="AC63" s="5">
        <f>IF(AND($C$5&lt;=B63, B63&lt;=$C$17), FV($C$22/12,12*D63,$C$21,$C$20,0)*-1,0)</f>
        <v>0</v>
      </c>
      <c r="AE63" s="5">
        <f t="shared" si="13"/>
        <v>0</v>
      </c>
      <c r="AF63" s="5">
        <f t="shared" si="14"/>
        <v>0</v>
      </c>
      <c r="AG63" s="5">
        <f t="shared" si="15"/>
        <v>0</v>
      </c>
      <c r="AI63" s="5">
        <f t="shared" si="18"/>
        <v>0</v>
      </c>
      <c r="AJ63" s="71" t="str">
        <f t="shared" si="19"/>
        <v/>
      </c>
      <c r="AK63" s="65">
        <v>0</v>
      </c>
      <c r="AL63" s="66"/>
    </row>
    <row r="64" spans="1:38" s="5" customFormat="1" x14ac:dyDescent="0.35">
      <c r="A64"/>
      <c r="B64" s="16">
        <v>28</v>
      </c>
      <c r="C64">
        <f t="shared" si="0"/>
        <v>28</v>
      </c>
      <c r="D64" s="17" t="str">
        <f>IF(AND($C$5&lt;=B64, B64&lt;=$C$17), B64-$C$5, "")</f>
        <v/>
      </c>
      <c r="E64" s="17" t="str">
        <f t="shared" si="1"/>
        <v/>
      </c>
      <c r="F64" s="26">
        <f t="shared" si="2"/>
        <v>-27</v>
      </c>
      <c r="G64" s="18">
        <f t="shared" si="3"/>
        <v>28</v>
      </c>
      <c r="H64" s="11">
        <f t="shared" si="4"/>
        <v>0</v>
      </c>
      <c r="I64" s="10">
        <f t="shared" si="5"/>
        <v>0</v>
      </c>
      <c r="J64" s="11">
        <f>IF(B64&gt;=$C$5,($C$17-$C$5)-C64, "")</f>
        <v>-28</v>
      </c>
      <c r="K64" s="11">
        <f>IF(B64&gt;=$C$5,J64*$C$9*$C$11,"")</f>
        <v>0</v>
      </c>
      <c r="L64" s="11">
        <f t="shared" si="6"/>
        <v>0</v>
      </c>
      <c r="M64" s="11">
        <f>IF(B64&gt;=$C$5, (18-$C$16)-C64, "")</f>
        <v>-10</v>
      </c>
      <c r="N64" s="11">
        <f>IF(B64&gt;=$C$5,4*$C$15*$C$14,"")</f>
        <v>0</v>
      </c>
      <c r="O64" s="11">
        <f t="shared" si="7"/>
        <v>0</v>
      </c>
      <c r="P64" s="5">
        <f>IF(B64&gt;=$C$5,$C$13-C64,"")</f>
        <v>-27</v>
      </c>
      <c r="Q64" s="5">
        <f>IF(B64&gt;=$C$5,$C$12/$C$13*P64,"")</f>
        <v>0</v>
      </c>
      <c r="R64" s="5">
        <f t="shared" si="8"/>
        <v>0</v>
      </c>
      <c r="S64" s="43">
        <f t="shared" si="16"/>
        <v>0</v>
      </c>
      <c r="T64" s="32">
        <f>IF(AND($C$5&lt;=B64,B64&lt;= $C$17), FV($C$23/12,12*C64,$C$32,$C$20,0)*-1,0)</f>
        <v>0</v>
      </c>
      <c r="V64" s="5">
        <f t="shared" si="9"/>
        <v>0</v>
      </c>
      <c r="W64" s="5">
        <f t="shared" si="10"/>
        <v>0</v>
      </c>
      <c r="X64" s="5" t="e">
        <f t="shared" si="11"/>
        <v>#VALUE!</v>
      </c>
      <c r="Z64" s="5">
        <f t="shared" si="12"/>
        <v>0</v>
      </c>
      <c r="AA64" s="70" t="str">
        <f t="shared" si="17"/>
        <v/>
      </c>
      <c r="AB64" s="45">
        <v>0</v>
      </c>
      <c r="AC64" s="5">
        <f>IF(AND($C$5&lt;=B64, B64&lt;=$C$17), FV($C$22/12,12*D64,$C$21,$C$20,0)*-1,0)</f>
        <v>0</v>
      </c>
      <c r="AE64" s="5">
        <f t="shared" si="13"/>
        <v>0</v>
      </c>
      <c r="AF64" s="5">
        <f t="shared" si="14"/>
        <v>0</v>
      </c>
      <c r="AG64" s="5">
        <f t="shared" si="15"/>
        <v>0</v>
      </c>
      <c r="AI64" s="5">
        <f t="shared" si="18"/>
        <v>0</v>
      </c>
      <c r="AJ64" s="71" t="str">
        <f t="shared" si="19"/>
        <v/>
      </c>
      <c r="AK64" s="65">
        <v>0</v>
      </c>
      <c r="AL64" s="66"/>
    </row>
    <row r="65" spans="1:38" s="5" customFormat="1" x14ac:dyDescent="0.35">
      <c r="A65"/>
      <c r="B65" s="16">
        <v>29</v>
      </c>
      <c r="C65">
        <f t="shared" si="0"/>
        <v>29</v>
      </c>
      <c r="D65" s="17" t="str">
        <f>IF(AND($C$5&lt;=B65, B65&lt;=$C$17), B65-$C$5, "")</f>
        <v/>
      </c>
      <c r="E65" s="17" t="str">
        <f t="shared" si="1"/>
        <v/>
      </c>
      <c r="F65" s="26">
        <f t="shared" si="2"/>
        <v>-28</v>
      </c>
      <c r="G65" s="18">
        <f t="shared" si="3"/>
        <v>29</v>
      </c>
      <c r="H65" s="11">
        <f t="shared" si="4"/>
        <v>0</v>
      </c>
      <c r="I65" s="10">
        <f t="shared" si="5"/>
        <v>0</v>
      </c>
      <c r="J65" s="11">
        <f>IF(B65&gt;=$C$5,($C$17-$C$5)-C65, "")</f>
        <v>-29</v>
      </c>
      <c r="K65" s="11">
        <f>IF(B65&gt;=$C$5,J65*$C$9*$C$11,"")</f>
        <v>0</v>
      </c>
      <c r="L65" s="11">
        <f t="shared" si="6"/>
        <v>0</v>
      </c>
      <c r="M65" s="11">
        <f>IF(B65&gt;=$C$5, (18-$C$16)-C65, "")</f>
        <v>-11</v>
      </c>
      <c r="N65" s="11">
        <f>IF(B65&gt;=$C$5,4*$C$15*$C$14,"")</f>
        <v>0</v>
      </c>
      <c r="O65" s="11">
        <f t="shared" si="7"/>
        <v>0</v>
      </c>
      <c r="P65" s="5">
        <f>IF(B65&gt;=$C$5,$C$13-C65,"")</f>
        <v>-28</v>
      </c>
      <c r="Q65" s="5">
        <f>IF(B65&gt;=$C$5,$C$12/$C$13*P65,"")</f>
        <v>0</v>
      </c>
      <c r="R65" s="5">
        <f t="shared" si="8"/>
        <v>0</v>
      </c>
      <c r="S65" s="43">
        <f t="shared" si="16"/>
        <v>0</v>
      </c>
      <c r="T65" s="32">
        <f>IF(AND($C$5&lt;=B65,B65&lt;= $C$17), FV($C$23/12,12*C65,$C$32,$C$20,0)*-1,0)</f>
        <v>0</v>
      </c>
      <c r="V65" s="5">
        <f t="shared" si="9"/>
        <v>0</v>
      </c>
      <c r="W65" s="5">
        <f t="shared" si="10"/>
        <v>0</v>
      </c>
      <c r="X65" s="5" t="e">
        <f t="shared" si="11"/>
        <v>#VALUE!</v>
      </c>
      <c r="Z65" s="5">
        <f t="shared" si="12"/>
        <v>0</v>
      </c>
      <c r="AA65" s="70" t="str">
        <f t="shared" si="17"/>
        <v/>
      </c>
      <c r="AB65" s="45">
        <v>0</v>
      </c>
      <c r="AC65" s="5">
        <f>IF(AND($C$5&lt;=B65, B65&lt;=$C$17), FV($C$22/12,12*D65,$C$21,$C$20,0)*-1,0)</f>
        <v>0</v>
      </c>
      <c r="AE65" s="5">
        <f t="shared" si="13"/>
        <v>0</v>
      </c>
      <c r="AF65" s="5">
        <f t="shared" si="14"/>
        <v>0</v>
      </c>
      <c r="AG65" s="5">
        <f t="shared" si="15"/>
        <v>0</v>
      </c>
      <c r="AI65" s="5">
        <f t="shared" si="18"/>
        <v>0</v>
      </c>
      <c r="AJ65" s="71" t="str">
        <f t="shared" si="19"/>
        <v/>
      </c>
      <c r="AK65" s="65">
        <v>0</v>
      </c>
      <c r="AL65" s="66"/>
    </row>
    <row r="66" spans="1:38" s="5" customFormat="1" x14ac:dyDescent="0.35">
      <c r="A66"/>
      <c r="B66" s="16">
        <v>30</v>
      </c>
      <c r="C66">
        <f t="shared" si="0"/>
        <v>30</v>
      </c>
      <c r="D66" s="17" t="str">
        <f>IF(AND($C$5&lt;=B66, B66&lt;=$C$17), B66-$C$5, "")</f>
        <v/>
      </c>
      <c r="E66" s="17" t="str">
        <f t="shared" si="1"/>
        <v/>
      </c>
      <c r="F66" s="26">
        <f t="shared" si="2"/>
        <v>-29</v>
      </c>
      <c r="G66" s="18">
        <f t="shared" si="3"/>
        <v>30</v>
      </c>
      <c r="H66" s="11">
        <f t="shared" si="4"/>
        <v>0</v>
      </c>
      <c r="I66" s="10">
        <f t="shared" si="5"/>
        <v>0</v>
      </c>
      <c r="J66" s="11">
        <f>IF(B66&gt;=$C$5,($C$17-$C$5)-C66, "")</f>
        <v>-30</v>
      </c>
      <c r="K66" s="11">
        <f>IF(B66&gt;=$C$5,J66*$C$9*$C$11,"")</f>
        <v>0</v>
      </c>
      <c r="L66" s="11">
        <f t="shared" si="6"/>
        <v>0</v>
      </c>
      <c r="M66" s="11">
        <f>IF(B66&gt;=$C$5, (18-$C$16)-C66, "")</f>
        <v>-12</v>
      </c>
      <c r="N66" s="11">
        <f>IF(B66&gt;=$C$5,4*$C$15*$C$14,"")</f>
        <v>0</v>
      </c>
      <c r="O66" s="11">
        <f t="shared" si="7"/>
        <v>0</v>
      </c>
      <c r="P66" s="5">
        <f>IF(B66&gt;=$C$5,$C$13-C66,"")</f>
        <v>-29</v>
      </c>
      <c r="Q66" s="5">
        <f>IF(B66&gt;=$C$5,$C$12/$C$13*P66,"")</f>
        <v>0</v>
      </c>
      <c r="R66" s="5">
        <f t="shared" si="8"/>
        <v>0</v>
      </c>
      <c r="S66" s="43">
        <f t="shared" si="16"/>
        <v>0</v>
      </c>
      <c r="T66" s="32">
        <f>IF(AND($C$5&lt;=B66,B66&lt;= $C$17), FV($C$23/12,12*C66,$C$32,$C$20,0)*-1,0)</f>
        <v>0</v>
      </c>
      <c r="V66" s="5">
        <f t="shared" si="9"/>
        <v>0</v>
      </c>
      <c r="W66" s="5">
        <f t="shared" si="10"/>
        <v>0</v>
      </c>
      <c r="X66" s="5" t="e">
        <f t="shared" si="11"/>
        <v>#VALUE!</v>
      </c>
      <c r="Z66" s="5">
        <f t="shared" si="12"/>
        <v>0</v>
      </c>
      <c r="AA66" s="70" t="str">
        <f t="shared" si="17"/>
        <v/>
      </c>
      <c r="AB66" s="45">
        <v>0</v>
      </c>
      <c r="AC66" s="5">
        <f>IF(AND($C$5&lt;=B66, B66&lt;=$C$17), FV($C$22/12,12*D66,$C$21,$C$20,0)*-1,0)</f>
        <v>0</v>
      </c>
      <c r="AE66" s="5">
        <f t="shared" si="13"/>
        <v>0</v>
      </c>
      <c r="AF66" s="5">
        <f t="shared" si="14"/>
        <v>0</v>
      </c>
      <c r="AG66" s="5">
        <f t="shared" si="15"/>
        <v>0</v>
      </c>
      <c r="AI66" s="5">
        <f t="shared" si="18"/>
        <v>0</v>
      </c>
      <c r="AJ66" s="71" t="str">
        <f t="shared" si="19"/>
        <v/>
      </c>
      <c r="AK66" s="65">
        <v>0</v>
      </c>
      <c r="AL66" s="66"/>
    </row>
    <row r="67" spans="1:38" s="5" customFormat="1" x14ac:dyDescent="0.35">
      <c r="A67"/>
      <c r="B67" s="16">
        <v>31</v>
      </c>
      <c r="C67">
        <f t="shared" si="0"/>
        <v>31</v>
      </c>
      <c r="D67" s="17" t="str">
        <f>IF(AND($C$5&lt;=B67, B67&lt;=$C$17), B67-$C$5, "")</f>
        <v/>
      </c>
      <c r="E67" s="17" t="str">
        <f t="shared" si="1"/>
        <v/>
      </c>
      <c r="F67" s="26">
        <f t="shared" si="2"/>
        <v>-30</v>
      </c>
      <c r="G67" s="18">
        <f t="shared" si="3"/>
        <v>31</v>
      </c>
      <c r="H67" s="11">
        <f t="shared" si="4"/>
        <v>0</v>
      </c>
      <c r="I67" s="10">
        <f t="shared" si="5"/>
        <v>0</v>
      </c>
      <c r="J67" s="11">
        <f>IF(B67&gt;=$C$5,($C$17-$C$5)-C67, "")</f>
        <v>-31</v>
      </c>
      <c r="K67" s="11">
        <f>IF(B67&gt;=$C$5,J67*$C$9*$C$11,"")</f>
        <v>0</v>
      </c>
      <c r="L67" s="11">
        <f t="shared" si="6"/>
        <v>0</v>
      </c>
      <c r="M67" s="11">
        <f>IF(B67&gt;=$C$5, (18-$C$16)-C67, "")</f>
        <v>-13</v>
      </c>
      <c r="N67" s="11">
        <f>IF(B67&gt;=$C$5,4*$C$15*$C$14,"")</f>
        <v>0</v>
      </c>
      <c r="O67" s="11">
        <f t="shared" si="7"/>
        <v>0</v>
      </c>
      <c r="P67" s="5">
        <f>IF(B67&gt;=$C$5,$C$13-C67,"")</f>
        <v>-30</v>
      </c>
      <c r="Q67" s="5">
        <f>IF(B67&gt;=$C$5,$C$12/$C$13*P67,"")</f>
        <v>0</v>
      </c>
      <c r="R67" s="5">
        <f t="shared" si="8"/>
        <v>0</v>
      </c>
      <c r="S67" s="43">
        <f t="shared" si="16"/>
        <v>0</v>
      </c>
      <c r="T67" s="32">
        <f>IF(AND($C$5&lt;=B67,B67&lt;= $C$17), FV($C$23/12,12*C67,$C$32,$C$20,0)*-1,0)</f>
        <v>0</v>
      </c>
      <c r="V67" s="5">
        <f t="shared" si="9"/>
        <v>0</v>
      </c>
      <c r="W67" s="5">
        <f t="shared" si="10"/>
        <v>0</v>
      </c>
      <c r="X67" s="5" t="e">
        <f t="shared" si="11"/>
        <v>#VALUE!</v>
      </c>
      <c r="Z67" s="5">
        <f t="shared" si="12"/>
        <v>0</v>
      </c>
      <c r="AA67" s="70" t="str">
        <f t="shared" si="17"/>
        <v/>
      </c>
      <c r="AB67" s="45">
        <v>0</v>
      </c>
      <c r="AC67" s="5">
        <f>IF(AND($C$5&lt;=B67, B67&lt;=$C$17), FV($C$22/12,12*D67,$C$21,$C$20,0)*-1,0)</f>
        <v>0</v>
      </c>
      <c r="AE67" s="5">
        <f t="shared" si="13"/>
        <v>0</v>
      </c>
      <c r="AF67" s="5">
        <f t="shared" si="14"/>
        <v>0</v>
      </c>
      <c r="AG67" s="5">
        <f t="shared" si="15"/>
        <v>0</v>
      </c>
      <c r="AI67" s="5">
        <f t="shared" si="18"/>
        <v>0</v>
      </c>
      <c r="AJ67" s="71" t="str">
        <f t="shared" si="19"/>
        <v/>
      </c>
      <c r="AK67" s="65">
        <v>0</v>
      </c>
      <c r="AL67" s="66"/>
    </row>
    <row r="68" spans="1:38" s="5" customFormat="1" x14ac:dyDescent="0.35">
      <c r="A68"/>
      <c r="B68" s="16">
        <v>32</v>
      </c>
      <c r="C68">
        <f t="shared" ref="C68:C99" si="20">IF($C$5&lt;=B68,$B68-$C$5,"")</f>
        <v>32</v>
      </c>
      <c r="D68" s="17" t="str">
        <f>IF(AND($C$5&lt;=B68, B68&lt;=$C$17), B68-$C$5, "")</f>
        <v/>
      </c>
      <c r="E68" s="17" t="str">
        <f t="shared" si="1"/>
        <v/>
      </c>
      <c r="F68" s="26">
        <f t="shared" ref="F68:F99" si="21">IF(B68&gt;=$C$5, $C$8-C68, "")</f>
        <v>-31</v>
      </c>
      <c r="G68" s="18">
        <f t="shared" si="3"/>
        <v>32</v>
      </c>
      <c r="H68" s="11">
        <f t="shared" ref="H68:H99" si="22">IF(B68&gt;=$C$5,$C$7/$C$8*F68,"")</f>
        <v>0</v>
      </c>
      <c r="I68" s="10">
        <f t="shared" si="5"/>
        <v>0</v>
      </c>
      <c r="J68" s="11">
        <f>IF(B68&gt;=$C$5,($C$17-$C$5)-C68, "")</f>
        <v>-32</v>
      </c>
      <c r="K68" s="11">
        <f>IF(B68&gt;=$C$5,J68*$C$9*$C$11,"")</f>
        <v>0</v>
      </c>
      <c r="L68" s="11">
        <f t="shared" si="6"/>
        <v>0</v>
      </c>
      <c r="M68" s="11">
        <f>IF(B68&gt;=$C$5, (18-$C$16)-C68, "")</f>
        <v>-14</v>
      </c>
      <c r="N68" s="11">
        <f>IF(B68&gt;=$C$5,4*$C$15*$C$14,"")</f>
        <v>0</v>
      </c>
      <c r="O68" s="11">
        <f t="shared" si="7"/>
        <v>0</v>
      </c>
      <c r="P68" s="5">
        <f>IF(B68&gt;=$C$5,$C$13-C68,"")</f>
        <v>-31</v>
      </c>
      <c r="Q68" s="5">
        <f>IF(B68&gt;=$C$5,$C$12/$C$13*P68,"")</f>
        <v>0</v>
      </c>
      <c r="R68" s="5">
        <f t="shared" si="8"/>
        <v>0</v>
      </c>
      <c r="S68" s="43">
        <f t="shared" si="16"/>
        <v>0</v>
      </c>
      <c r="T68" s="32">
        <f>IF(AND($C$5&lt;=B68,B68&lt;= $C$17), FV($C$23/12,12*C68,$C$32,$C$20,0)*-1,0)</f>
        <v>0</v>
      </c>
      <c r="V68" s="5">
        <f t="shared" si="9"/>
        <v>0</v>
      </c>
      <c r="W68" s="5">
        <f t="shared" si="10"/>
        <v>0</v>
      </c>
      <c r="X68" s="5" t="e">
        <f t="shared" si="11"/>
        <v>#VALUE!</v>
      </c>
      <c r="Z68" s="5">
        <f t="shared" si="12"/>
        <v>0</v>
      </c>
      <c r="AA68" s="70" t="str">
        <f t="shared" si="17"/>
        <v/>
      </c>
      <c r="AB68" s="45">
        <v>0</v>
      </c>
      <c r="AC68" s="5">
        <f>IF(AND($C$5&lt;=B68, B68&lt;=$C$17), FV($C$22/12,12*D68,$C$21,$C$20,0)*-1,0)</f>
        <v>0</v>
      </c>
      <c r="AE68" s="5">
        <f t="shared" si="13"/>
        <v>0</v>
      </c>
      <c r="AF68" s="5">
        <f t="shared" si="14"/>
        <v>0</v>
      </c>
      <c r="AG68" s="5">
        <f t="shared" si="15"/>
        <v>0</v>
      </c>
      <c r="AI68" s="5">
        <f t="shared" si="18"/>
        <v>0</v>
      </c>
      <c r="AJ68" s="71" t="str">
        <f t="shared" si="19"/>
        <v/>
      </c>
      <c r="AK68" s="65">
        <v>0</v>
      </c>
      <c r="AL68" s="66"/>
    </row>
    <row r="69" spans="1:38" s="5" customFormat="1" x14ac:dyDescent="0.35">
      <c r="A69"/>
      <c r="B69" s="16">
        <v>33</v>
      </c>
      <c r="C69">
        <f t="shared" si="20"/>
        <v>33</v>
      </c>
      <c r="D69" s="17" t="str">
        <f>IF(AND($C$5&lt;=B69, B69&lt;=$C$17), B69-$C$5, "")</f>
        <v/>
      </c>
      <c r="E69" s="17" t="str">
        <f t="shared" si="1"/>
        <v/>
      </c>
      <c r="F69" s="26">
        <f t="shared" si="21"/>
        <v>-32</v>
      </c>
      <c r="G69" s="18">
        <f t="shared" si="3"/>
        <v>33</v>
      </c>
      <c r="H69" s="11">
        <f t="shared" si="22"/>
        <v>0</v>
      </c>
      <c r="I69" s="10">
        <f t="shared" si="5"/>
        <v>0</v>
      </c>
      <c r="J69" s="11">
        <f>IF(B69&gt;=$C$5,($C$17-$C$5)-C69, "")</f>
        <v>-33</v>
      </c>
      <c r="K69" s="11">
        <f>IF(B69&gt;=$C$5,J69*$C$9*$C$11,"")</f>
        <v>0</v>
      </c>
      <c r="L69" s="11">
        <f t="shared" si="6"/>
        <v>0</v>
      </c>
      <c r="M69" s="11">
        <f>IF(B69&gt;=$C$5, (18-$C$16)-C69, "")</f>
        <v>-15</v>
      </c>
      <c r="N69" s="11">
        <f>IF(B69&gt;=$C$5,4*$C$15*$C$14,"")</f>
        <v>0</v>
      </c>
      <c r="O69" s="11">
        <f t="shared" si="7"/>
        <v>0</v>
      </c>
      <c r="P69" s="5">
        <f>IF(B69&gt;=$C$5,$C$13-C69,"")</f>
        <v>-32</v>
      </c>
      <c r="Q69" s="5">
        <f>IF(B69&gt;=$C$5,$C$12/$C$13*P69,"")</f>
        <v>0</v>
      </c>
      <c r="R69" s="5">
        <f t="shared" si="8"/>
        <v>0</v>
      </c>
      <c r="S69" s="43">
        <f t="shared" si="16"/>
        <v>0</v>
      </c>
      <c r="T69" s="32">
        <f>IF(AND($C$5&lt;=B69,B69&lt;= $C$17), FV($C$23/12,12*C69,$C$32,$C$20,0)*-1,0)</f>
        <v>0</v>
      </c>
      <c r="V69" s="5">
        <f t="shared" si="9"/>
        <v>0</v>
      </c>
      <c r="W69" s="5">
        <f t="shared" si="10"/>
        <v>0</v>
      </c>
      <c r="X69" s="5" t="e">
        <f t="shared" si="11"/>
        <v>#VALUE!</v>
      </c>
      <c r="Z69" s="5">
        <f t="shared" si="12"/>
        <v>0</v>
      </c>
      <c r="AA69" s="70" t="str">
        <f t="shared" si="17"/>
        <v/>
      </c>
      <c r="AB69" s="45">
        <v>0</v>
      </c>
      <c r="AC69" s="5">
        <f>IF(AND($C$5&lt;=B69, B69&lt;=$C$17), FV($C$22/12,12*D69,$C$21,$C$20,0)*-1,0)</f>
        <v>0</v>
      </c>
      <c r="AE69" s="5">
        <f t="shared" si="13"/>
        <v>0</v>
      </c>
      <c r="AF69" s="5">
        <f t="shared" si="14"/>
        <v>0</v>
      </c>
      <c r="AG69" s="5">
        <f t="shared" si="15"/>
        <v>0</v>
      </c>
      <c r="AI69" s="5">
        <f t="shared" si="18"/>
        <v>0</v>
      </c>
      <c r="AJ69" s="71" t="str">
        <f t="shared" si="19"/>
        <v/>
      </c>
      <c r="AK69" s="65">
        <v>0</v>
      </c>
      <c r="AL69" s="66"/>
    </row>
    <row r="70" spans="1:38" s="5" customFormat="1" x14ac:dyDescent="0.35">
      <c r="A70"/>
      <c r="B70" s="16">
        <v>34</v>
      </c>
      <c r="C70">
        <f t="shared" si="20"/>
        <v>34</v>
      </c>
      <c r="D70" s="17" t="str">
        <f>IF(AND($C$5&lt;=B70, B70&lt;=$C$17), B70-$C$5, "")</f>
        <v/>
      </c>
      <c r="E70" s="17" t="str">
        <f t="shared" si="1"/>
        <v/>
      </c>
      <c r="F70" s="26">
        <f t="shared" si="21"/>
        <v>-33</v>
      </c>
      <c r="G70" s="18">
        <f t="shared" si="3"/>
        <v>34</v>
      </c>
      <c r="H70" s="11">
        <f t="shared" si="22"/>
        <v>0</v>
      </c>
      <c r="I70" s="10">
        <f t="shared" si="5"/>
        <v>0</v>
      </c>
      <c r="J70" s="11">
        <f>IF(B70&gt;=$C$5,($C$17-$C$5)-C70, "")</f>
        <v>-34</v>
      </c>
      <c r="K70" s="11">
        <f>IF(B70&gt;=$C$5,J70*$C$9*$C$11,"")</f>
        <v>0</v>
      </c>
      <c r="L70" s="11">
        <f>IF(K70&gt;0,K70,0)</f>
        <v>0</v>
      </c>
      <c r="M70" s="11">
        <f>IF(B70&gt;=$C$5, (18-$C$16)-C70, "")</f>
        <v>-16</v>
      </c>
      <c r="N70" s="11">
        <f>IF(B70&gt;=$C$5,4*$C$15*$C$14,"")</f>
        <v>0</v>
      </c>
      <c r="O70" s="11">
        <f t="shared" si="7"/>
        <v>0</v>
      </c>
      <c r="P70" s="5">
        <f>IF(B70&gt;=$C$5,$C$13-C70,"")</f>
        <v>-33</v>
      </c>
      <c r="Q70" s="5">
        <f>IF(B70&gt;=$C$5,$C$12/$C$13*P70,"")</f>
        <v>0</v>
      </c>
      <c r="R70" s="5">
        <f>IF(Q70&gt;=0,Q70,0)</f>
        <v>0</v>
      </c>
      <c r="S70" s="43">
        <f t="shared" si="16"/>
        <v>0</v>
      </c>
      <c r="T70" s="32">
        <f>IF(AND($C$5&lt;=B70,B70&lt;= $C$17), FV($C$23/12,12*C70,$C$32,$C$20,0)*-1,0)</f>
        <v>0</v>
      </c>
      <c r="V70" s="5">
        <f t="shared" si="9"/>
        <v>0</v>
      </c>
      <c r="W70" s="5">
        <f t="shared" si="10"/>
        <v>0</v>
      </c>
      <c r="X70" s="5" t="e">
        <f t="shared" si="11"/>
        <v>#VALUE!</v>
      </c>
      <c r="Z70" s="5">
        <f t="shared" si="12"/>
        <v>0</v>
      </c>
      <c r="AA70" s="70" t="str">
        <f t="shared" si="17"/>
        <v/>
      </c>
      <c r="AB70" s="45">
        <v>0</v>
      </c>
      <c r="AC70" s="5">
        <f>IF(AND($C$5&lt;=B70, B70&lt;=$C$17), FV($C$22/12,12*D70,$C$21,$C$20,0)*-1,0)</f>
        <v>0</v>
      </c>
      <c r="AE70" s="5">
        <f t="shared" si="13"/>
        <v>0</v>
      </c>
      <c r="AF70" s="5">
        <f t="shared" si="14"/>
        <v>0</v>
      </c>
      <c r="AG70" s="5">
        <f t="shared" si="15"/>
        <v>0</v>
      </c>
      <c r="AI70" s="5">
        <f t="shared" si="18"/>
        <v>0</v>
      </c>
      <c r="AJ70" s="71" t="str">
        <f t="shared" si="19"/>
        <v/>
      </c>
      <c r="AK70" s="65">
        <v>0</v>
      </c>
      <c r="AL70" s="66"/>
    </row>
    <row r="71" spans="1:38" s="5" customFormat="1" x14ac:dyDescent="0.35">
      <c r="A71"/>
      <c r="B71" s="16">
        <v>35</v>
      </c>
      <c r="C71">
        <f t="shared" si="20"/>
        <v>35</v>
      </c>
      <c r="D71" s="17" t="str">
        <f>IF(AND($C$5&lt;=B71, B71&lt;=$C$17), B71-$C$5, "")</f>
        <v/>
      </c>
      <c r="E71" s="17" t="str">
        <f t="shared" si="1"/>
        <v/>
      </c>
      <c r="F71" s="26">
        <f t="shared" si="21"/>
        <v>-34</v>
      </c>
      <c r="G71" s="18">
        <f t="shared" si="3"/>
        <v>35</v>
      </c>
      <c r="H71" s="11">
        <f t="shared" si="22"/>
        <v>0</v>
      </c>
      <c r="I71" s="10">
        <f t="shared" si="5"/>
        <v>0</v>
      </c>
      <c r="J71" s="11">
        <f>IF(B71&gt;=$C$5,($C$17-$C$5)-C71, "")</f>
        <v>-35</v>
      </c>
      <c r="K71" s="11">
        <f>IF(B71&gt;=$C$5,J71*$C$9*$C$11,"")</f>
        <v>0</v>
      </c>
      <c r="L71" s="11">
        <f t="shared" ref="L71:L134" si="23">IF(K71&gt;0,K71,0)</f>
        <v>0</v>
      </c>
      <c r="M71" s="11">
        <f>IF(B71&gt;=$C$5, (18-$C$16)-C71, "")</f>
        <v>-17</v>
      </c>
      <c r="N71" s="11">
        <f>IF(B71&gt;=$C$5,4*$C$15*$C$14,"")</f>
        <v>0</v>
      </c>
      <c r="O71" s="11">
        <f t="shared" si="7"/>
        <v>0</v>
      </c>
      <c r="P71" s="5">
        <f>IF(B71&gt;=$C$5,$C$13-C71,"")</f>
        <v>-34</v>
      </c>
      <c r="Q71" s="5">
        <f>IF(B71&gt;=$C$5,$C$12/$C$13*P71,"")</f>
        <v>0</v>
      </c>
      <c r="R71" s="5">
        <f t="shared" ref="R71:R134" si="24">IF(Q71&gt;=0,Q71,0)</f>
        <v>0</v>
      </c>
      <c r="S71" s="43">
        <f t="shared" si="16"/>
        <v>0</v>
      </c>
      <c r="T71" s="32">
        <f>IF(AND($C$5&lt;=B71,B71&lt;= $C$17), FV($C$23/12,12*C71,$C$32,$C$20,0)*-1,0)</f>
        <v>0</v>
      </c>
      <c r="V71" s="5">
        <f t="shared" si="9"/>
        <v>0</v>
      </c>
      <c r="W71" s="5">
        <f t="shared" si="10"/>
        <v>0</v>
      </c>
      <c r="X71" s="5" t="e">
        <f t="shared" si="11"/>
        <v>#VALUE!</v>
      </c>
      <c r="Z71" s="5">
        <f t="shared" si="12"/>
        <v>0</v>
      </c>
      <c r="AA71" s="70" t="str">
        <f t="shared" si="17"/>
        <v/>
      </c>
      <c r="AB71" s="45">
        <v>0</v>
      </c>
      <c r="AC71" s="5">
        <f>IF(AND($C$5&lt;=B71, B71&lt;=$C$17), FV($C$22/12,12*D71,$C$21,$C$20,0)*-1,0)</f>
        <v>0</v>
      </c>
      <c r="AE71" s="5">
        <f t="shared" si="13"/>
        <v>0</v>
      </c>
      <c r="AF71" s="5">
        <f t="shared" si="14"/>
        <v>0</v>
      </c>
      <c r="AG71" s="5">
        <f t="shared" si="15"/>
        <v>0</v>
      </c>
      <c r="AI71" s="5">
        <f t="shared" si="18"/>
        <v>0</v>
      </c>
      <c r="AJ71" s="71" t="str">
        <f t="shared" si="19"/>
        <v/>
      </c>
      <c r="AK71" s="65">
        <v>0</v>
      </c>
      <c r="AL71" s="66"/>
    </row>
    <row r="72" spans="1:38" s="5" customFormat="1" x14ac:dyDescent="0.35">
      <c r="A72"/>
      <c r="B72" s="16">
        <v>36</v>
      </c>
      <c r="C72">
        <f t="shared" si="20"/>
        <v>36</v>
      </c>
      <c r="D72" s="17" t="str">
        <f>IF(AND($C$5&lt;=B72, B72&lt;=$C$17), B72-$C$5, "")</f>
        <v/>
      </c>
      <c r="E72" s="17" t="str">
        <f t="shared" si="1"/>
        <v/>
      </c>
      <c r="F72" s="26">
        <f t="shared" si="21"/>
        <v>-35</v>
      </c>
      <c r="G72" s="18">
        <f t="shared" si="3"/>
        <v>36</v>
      </c>
      <c r="H72" s="11">
        <f t="shared" si="22"/>
        <v>0</v>
      </c>
      <c r="I72" s="10">
        <f t="shared" si="5"/>
        <v>0</v>
      </c>
      <c r="J72" s="11">
        <f>IF(B72&gt;=$C$5,($C$17-$C$5)-C72, "")</f>
        <v>-36</v>
      </c>
      <c r="K72" s="11">
        <f>IF(B72&gt;=$C$5,J72*$C$9*$C$11,"")</f>
        <v>0</v>
      </c>
      <c r="L72" s="11">
        <f t="shared" si="23"/>
        <v>0</v>
      </c>
      <c r="M72" s="11">
        <f>IF(B72&gt;=$C$5, (18-$C$16)-C72, "")</f>
        <v>-18</v>
      </c>
      <c r="N72" s="11">
        <f>IF(B72&gt;=$C$5,4*$C$15*$C$14,"")</f>
        <v>0</v>
      </c>
      <c r="O72" s="11">
        <f t="shared" si="7"/>
        <v>0</v>
      </c>
      <c r="P72" s="5">
        <f>IF(B72&gt;=$C$5,$C$13-C72,"")</f>
        <v>-35</v>
      </c>
      <c r="Q72" s="5">
        <f>IF(B72&gt;=$C$5,$C$12/$C$13*P72,"")</f>
        <v>0</v>
      </c>
      <c r="R72" s="5">
        <f t="shared" si="24"/>
        <v>0</v>
      </c>
      <c r="S72" s="43">
        <f t="shared" si="16"/>
        <v>0</v>
      </c>
      <c r="T72" s="32">
        <f>IF(AND($C$5&lt;=B72,B72&lt;= $C$17), FV($C$23/12,12*C72,$C$32,$C$20,0)*-1,0)</f>
        <v>0</v>
      </c>
      <c r="V72" s="5">
        <f t="shared" si="9"/>
        <v>0</v>
      </c>
      <c r="W72" s="5">
        <f t="shared" si="10"/>
        <v>0</v>
      </c>
      <c r="X72" s="5" t="e">
        <f t="shared" si="11"/>
        <v>#VALUE!</v>
      </c>
      <c r="Z72" s="5">
        <f t="shared" si="12"/>
        <v>0</v>
      </c>
      <c r="AA72" s="70" t="str">
        <f t="shared" si="17"/>
        <v/>
      </c>
      <c r="AB72" s="45">
        <v>0</v>
      </c>
      <c r="AC72" s="5">
        <f>IF(AND($C$5&lt;=B72, B72&lt;=$C$17), FV($C$22/12,12*D72,$C$21,$C$20,0)*-1,0)</f>
        <v>0</v>
      </c>
      <c r="AE72" s="5">
        <f t="shared" si="13"/>
        <v>0</v>
      </c>
      <c r="AF72" s="5">
        <f t="shared" si="14"/>
        <v>0</v>
      </c>
      <c r="AG72" s="5">
        <f t="shared" si="15"/>
        <v>0</v>
      </c>
      <c r="AI72" s="5">
        <f t="shared" si="18"/>
        <v>0</v>
      </c>
      <c r="AJ72" s="71" t="str">
        <f t="shared" si="19"/>
        <v/>
      </c>
      <c r="AK72" s="65">
        <v>0</v>
      </c>
      <c r="AL72" s="66"/>
    </row>
    <row r="73" spans="1:38" s="5" customFormat="1" x14ac:dyDescent="0.35">
      <c r="A73"/>
      <c r="B73" s="16">
        <v>37</v>
      </c>
      <c r="C73">
        <f t="shared" si="20"/>
        <v>37</v>
      </c>
      <c r="D73" s="17" t="str">
        <f>IF(AND($C$5&lt;=B73, B73&lt;=$C$17), B73-$C$5, "")</f>
        <v/>
      </c>
      <c r="E73" s="17" t="str">
        <f t="shared" si="1"/>
        <v/>
      </c>
      <c r="F73" s="26">
        <f t="shared" si="21"/>
        <v>-36</v>
      </c>
      <c r="G73" s="18">
        <f t="shared" si="3"/>
        <v>37</v>
      </c>
      <c r="H73" s="11">
        <f t="shared" si="22"/>
        <v>0</v>
      </c>
      <c r="I73" s="10">
        <f t="shared" si="5"/>
        <v>0</v>
      </c>
      <c r="J73" s="11">
        <f>IF(B73&gt;=$C$5,($C$17-$C$5)-C73, "")</f>
        <v>-37</v>
      </c>
      <c r="K73" s="11">
        <f>IF(B73&gt;=$C$5,J73*$C$9*$C$11,"")</f>
        <v>0</v>
      </c>
      <c r="L73" s="11">
        <f t="shared" si="23"/>
        <v>0</v>
      </c>
      <c r="M73" s="11">
        <f>IF(B73&gt;=$C$5, (18-$C$16)-C73, "")</f>
        <v>-19</v>
      </c>
      <c r="N73" s="11">
        <f>IF(B73&gt;=$C$5,4*$C$15*$C$14,"")</f>
        <v>0</v>
      </c>
      <c r="O73" s="11">
        <f t="shared" si="7"/>
        <v>0</v>
      </c>
      <c r="P73" s="5">
        <f>IF(B73&gt;=$C$5,$C$13-C73,"")</f>
        <v>-36</v>
      </c>
      <c r="Q73" s="5">
        <f>IF(B73&gt;=$C$5,$C$12/$C$13*P73,"")</f>
        <v>0</v>
      </c>
      <c r="R73" s="5">
        <f t="shared" si="24"/>
        <v>0</v>
      </c>
      <c r="S73" s="43">
        <f t="shared" si="16"/>
        <v>0</v>
      </c>
      <c r="T73" s="32">
        <f>IF(AND($C$5&lt;=B73,B73&lt;= $C$17), FV($C$23/12,12*C73,$C$32,$C$20,0)*-1,0)</f>
        <v>0</v>
      </c>
      <c r="V73" s="5">
        <f t="shared" si="9"/>
        <v>0</v>
      </c>
      <c r="W73" s="5">
        <f t="shared" si="10"/>
        <v>0</v>
      </c>
      <c r="X73" s="5" t="e">
        <f t="shared" si="11"/>
        <v>#VALUE!</v>
      </c>
      <c r="Z73" s="5">
        <f t="shared" si="12"/>
        <v>0</v>
      </c>
      <c r="AA73" s="70" t="str">
        <f t="shared" si="17"/>
        <v/>
      </c>
      <c r="AB73" s="45">
        <v>0</v>
      </c>
      <c r="AC73" s="5">
        <f>IF(AND($C$5&lt;=B73, B73&lt;=$C$17), FV($C$22/12,12*D73,$C$21,$C$20,0)*-1,0)</f>
        <v>0</v>
      </c>
      <c r="AE73" s="5">
        <f t="shared" si="13"/>
        <v>0</v>
      </c>
      <c r="AF73" s="5">
        <f t="shared" si="14"/>
        <v>0</v>
      </c>
      <c r="AG73" s="5">
        <f t="shared" si="15"/>
        <v>0</v>
      </c>
      <c r="AI73" s="5">
        <f t="shared" si="18"/>
        <v>0</v>
      </c>
      <c r="AJ73" s="71" t="str">
        <f t="shared" si="19"/>
        <v/>
      </c>
      <c r="AK73" s="65">
        <v>0</v>
      </c>
      <c r="AL73" s="66"/>
    </row>
    <row r="74" spans="1:38" s="5" customFormat="1" x14ac:dyDescent="0.35">
      <c r="A74"/>
      <c r="B74" s="16">
        <v>38</v>
      </c>
      <c r="C74">
        <f t="shared" si="20"/>
        <v>38</v>
      </c>
      <c r="D74" s="17" t="str">
        <f>IF(AND($C$5&lt;=B74, B74&lt;=$C$17), B74-$C$5, "")</f>
        <v/>
      </c>
      <c r="E74" s="17" t="str">
        <f t="shared" si="1"/>
        <v/>
      </c>
      <c r="F74" s="26">
        <f t="shared" si="21"/>
        <v>-37</v>
      </c>
      <c r="G74" s="18">
        <f t="shared" si="3"/>
        <v>38</v>
      </c>
      <c r="H74" s="11">
        <f t="shared" si="22"/>
        <v>0</v>
      </c>
      <c r="I74" s="10">
        <f>IF(H74&gt;0,H74,0)</f>
        <v>0</v>
      </c>
      <c r="J74" s="11">
        <f>IF(B74&gt;=$C$5,($C$17-$C$5)-C74, "")</f>
        <v>-38</v>
      </c>
      <c r="K74" s="11">
        <f>IF(B74&gt;=$C$5,J74*$C$9*$C$11,"")</f>
        <v>0</v>
      </c>
      <c r="L74" s="11">
        <f t="shared" si="23"/>
        <v>0</v>
      </c>
      <c r="M74" s="11">
        <f>IF(B74&gt;=$C$5, (18-$C$16)-C74, "")</f>
        <v>-20</v>
      </c>
      <c r="N74" s="11">
        <f>IF(B74&gt;=$C$5,4*$C$15*$C$14,"")</f>
        <v>0</v>
      </c>
      <c r="O74" s="11">
        <f t="shared" si="7"/>
        <v>0</v>
      </c>
      <c r="P74" s="5">
        <f>IF(B74&gt;=$C$5,$C$13-C74,"")</f>
        <v>-37</v>
      </c>
      <c r="Q74" s="5">
        <f>IF(B74&gt;=$C$5,$C$12/$C$13*P74,"")</f>
        <v>0</v>
      </c>
      <c r="R74" s="5">
        <f t="shared" si="24"/>
        <v>0</v>
      </c>
      <c r="S74" s="43">
        <f t="shared" si="16"/>
        <v>0</v>
      </c>
      <c r="T74" s="32">
        <f>IF(AND($C$5&lt;=B74,B74&lt;= $C$17), FV($C$23/12,12*C74,$C$32,$C$20,0)*-1,0)</f>
        <v>0</v>
      </c>
      <c r="V74" s="5">
        <f t="shared" si="9"/>
        <v>0</v>
      </c>
      <c r="W74" s="5">
        <f t="shared" si="10"/>
        <v>0</v>
      </c>
      <c r="X74" s="5" t="e">
        <f t="shared" si="11"/>
        <v>#VALUE!</v>
      </c>
      <c r="Z74" s="5">
        <f t="shared" si="12"/>
        <v>0</v>
      </c>
      <c r="AA74" s="70" t="str">
        <f t="shared" si="17"/>
        <v/>
      </c>
      <c r="AB74" s="45">
        <v>0</v>
      </c>
      <c r="AC74" s="5">
        <f>IF(AND($C$5&lt;=B74, B74&lt;=$C$17), FV($C$22/12,12*D74,$C$21,$C$20,0)*-1,0)</f>
        <v>0</v>
      </c>
      <c r="AE74" s="5">
        <f t="shared" si="13"/>
        <v>0</v>
      </c>
      <c r="AF74" s="5">
        <f t="shared" si="14"/>
        <v>0</v>
      </c>
      <c r="AG74" s="5">
        <f t="shared" si="15"/>
        <v>0</v>
      </c>
      <c r="AI74" s="5">
        <f t="shared" si="18"/>
        <v>0</v>
      </c>
      <c r="AJ74" s="71" t="str">
        <f t="shared" si="19"/>
        <v/>
      </c>
      <c r="AK74" s="65">
        <v>0</v>
      </c>
      <c r="AL74" s="66"/>
    </row>
    <row r="75" spans="1:38" s="5" customFormat="1" x14ac:dyDescent="0.35">
      <c r="A75"/>
      <c r="B75" s="16">
        <v>39</v>
      </c>
      <c r="C75">
        <f t="shared" si="20"/>
        <v>39</v>
      </c>
      <c r="D75" s="17" t="str">
        <f>IF(AND($C$5&lt;=B75, B75&lt;=$C$17), B75-$C$5, "")</f>
        <v/>
      </c>
      <c r="E75" s="17" t="str">
        <f t="shared" si="1"/>
        <v/>
      </c>
      <c r="F75" s="26">
        <f t="shared" si="21"/>
        <v>-38</v>
      </c>
      <c r="G75" s="18">
        <f t="shared" si="3"/>
        <v>39</v>
      </c>
      <c r="H75" s="11">
        <f t="shared" si="22"/>
        <v>0</v>
      </c>
      <c r="I75" s="10">
        <f t="shared" si="5"/>
        <v>0</v>
      </c>
      <c r="J75" s="11">
        <f>IF(B75&gt;=$C$5,($C$17-$C$5)-C75, "")</f>
        <v>-39</v>
      </c>
      <c r="K75" s="11">
        <f>IF(B75&gt;=$C$5,J75*$C$9*$C$11,"")</f>
        <v>0</v>
      </c>
      <c r="L75" s="11">
        <f t="shared" si="23"/>
        <v>0</v>
      </c>
      <c r="M75" s="11">
        <f>IF(B75&gt;=$C$5, (18-$C$16)-C75, "")</f>
        <v>-21</v>
      </c>
      <c r="N75" s="11">
        <f>IF(B75&gt;=$C$5,4*$C$15*$C$14,"")</f>
        <v>0</v>
      </c>
      <c r="O75" s="11">
        <f t="shared" si="7"/>
        <v>0</v>
      </c>
      <c r="P75" s="5">
        <f>IF(B75&gt;=$C$5,$C$13-C75,"")</f>
        <v>-38</v>
      </c>
      <c r="Q75" s="5">
        <f>IF(B75&gt;=$C$5,$C$12/$C$13*P75,"")</f>
        <v>0</v>
      </c>
      <c r="R75" s="5">
        <f t="shared" si="24"/>
        <v>0</v>
      </c>
      <c r="S75" s="43">
        <f t="shared" si="16"/>
        <v>0</v>
      </c>
      <c r="T75" s="32">
        <f>IF(AND($C$5&lt;=B75,B75&lt;= $C$17), FV($C$23/12,12*C75,$C$32,$C$20,0)*-1,0)</f>
        <v>0</v>
      </c>
      <c r="V75" s="5">
        <f t="shared" si="9"/>
        <v>0</v>
      </c>
      <c r="W75" s="5">
        <f t="shared" si="10"/>
        <v>0</v>
      </c>
      <c r="X75" s="5" t="e">
        <f t="shared" si="11"/>
        <v>#VALUE!</v>
      </c>
      <c r="Z75" s="5">
        <f t="shared" si="12"/>
        <v>0</v>
      </c>
      <c r="AA75" s="70" t="str">
        <f t="shared" si="17"/>
        <v/>
      </c>
      <c r="AB75" s="45">
        <v>0</v>
      </c>
      <c r="AC75" s="5">
        <f>IF(AND($C$5&lt;=B75, B75&lt;=$C$17), FV($C$22/12,12*D75,$C$21,$C$20,0)*-1,0)</f>
        <v>0</v>
      </c>
      <c r="AE75" s="5">
        <f t="shared" si="13"/>
        <v>0</v>
      </c>
      <c r="AF75" s="5">
        <f t="shared" si="14"/>
        <v>0</v>
      </c>
      <c r="AG75" s="5">
        <f t="shared" si="15"/>
        <v>0</v>
      </c>
      <c r="AI75" s="5">
        <f t="shared" si="18"/>
        <v>0</v>
      </c>
      <c r="AJ75" s="71" t="str">
        <f t="shared" si="19"/>
        <v/>
      </c>
      <c r="AK75" s="65">
        <v>0</v>
      </c>
      <c r="AL75" s="66"/>
    </row>
    <row r="76" spans="1:38" s="5" customFormat="1" x14ac:dyDescent="0.35">
      <c r="A76"/>
      <c r="B76" s="16">
        <v>40</v>
      </c>
      <c r="C76">
        <f t="shared" si="20"/>
        <v>40</v>
      </c>
      <c r="D76" s="17" t="str">
        <f>IF(AND($C$5&lt;=B76, B76&lt;=$C$17), B76-$C$5, "")</f>
        <v/>
      </c>
      <c r="E76" s="17" t="str">
        <f t="shared" si="1"/>
        <v/>
      </c>
      <c r="F76" s="26">
        <f t="shared" si="21"/>
        <v>-39</v>
      </c>
      <c r="G76" s="18">
        <f t="shared" si="3"/>
        <v>40</v>
      </c>
      <c r="H76" s="11">
        <f t="shared" si="22"/>
        <v>0</v>
      </c>
      <c r="I76" s="10">
        <f t="shared" si="5"/>
        <v>0</v>
      </c>
      <c r="J76" s="11">
        <f>IF(B76&gt;=$C$5,($C$17-$C$5)-C76, "")</f>
        <v>-40</v>
      </c>
      <c r="K76" s="11">
        <f>IF(B76&gt;=$C$5,J76*$C$9*$C$11,"")</f>
        <v>0</v>
      </c>
      <c r="L76" s="11">
        <f t="shared" si="23"/>
        <v>0</v>
      </c>
      <c r="M76" s="11">
        <f>IF(B76&gt;=$C$5, (18-$C$16)-C76, "")</f>
        <v>-22</v>
      </c>
      <c r="N76" s="11">
        <f>IF(B76&gt;=$C$5,4*$C$15*$C$14,"")</f>
        <v>0</v>
      </c>
      <c r="O76" s="11">
        <f t="shared" si="7"/>
        <v>0</v>
      </c>
      <c r="P76" s="5">
        <f>IF(B76&gt;=$C$5,$C$13-C76,"")</f>
        <v>-39</v>
      </c>
      <c r="Q76" s="5">
        <f>IF(B76&gt;=$C$5,$C$12/$C$13*P76,"")</f>
        <v>0</v>
      </c>
      <c r="R76" s="5">
        <f t="shared" si="24"/>
        <v>0</v>
      </c>
      <c r="S76" s="43">
        <f t="shared" si="16"/>
        <v>0</v>
      </c>
      <c r="T76" s="32">
        <f>IF(AND($C$5&lt;=B76,B76&lt;= $C$17), FV($C$23/12,12*C76,$C$32,$C$20,0)*-1,0)</f>
        <v>0</v>
      </c>
      <c r="V76" s="5">
        <f t="shared" si="9"/>
        <v>0</v>
      </c>
      <c r="W76" s="5">
        <f t="shared" si="10"/>
        <v>0</v>
      </c>
      <c r="X76" s="5" t="e">
        <f t="shared" si="11"/>
        <v>#VALUE!</v>
      </c>
      <c r="Z76" s="5">
        <f t="shared" si="12"/>
        <v>0</v>
      </c>
      <c r="AA76" s="70" t="str">
        <f t="shared" si="17"/>
        <v/>
      </c>
      <c r="AB76" s="45">
        <v>0</v>
      </c>
      <c r="AC76" s="5">
        <f>IF(AND($C$5&lt;=B76, B76&lt;=$C$17), FV($C$22/12,12*D76,$C$21,$C$20,0)*-1,0)</f>
        <v>0</v>
      </c>
      <c r="AE76" s="5">
        <f t="shared" si="13"/>
        <v>0</v>
      </c>
      <c r="AF76" s="5">
        <f t="shared" si="14"/>
        <v>0</v>
      </c>
      <c r="AG76" s="5">
        <f t="shared" si="15"/>
        <v>0</v>
      </c>
      <c r="AI76" s="5">
        <f t="shared" si="18"/>
        <v>0</v>
      </c>
      <c r="AJ76" s="71" t="str">
        <f t="shared" si="19"/>
        <v/>
      </c>
      <c r="AK76" s="65">
        <v>0</v>
      </c>
      <c r="AL76" s="66"/>
    </row>
    <row r="77" spans="1:38" s="5" customFormat="1" x14ac:dyDescent="0.35">
      <c r="A77"/>
      <c r="B77" s="16">
        <v>41</v>
      </c>
      <c r="C77">
        <f t="shared" si="20"/>
        <v>41</v>
      </c>
      <c r="D77" s="17" t="str">
        <f>IF(AND($C$5&lt;=B77, B77&lt;=$C$17), B77-$C$5, "")</f>
        <v/>
      </c>
      <c r="E77" s="17" t="str">
        <f t="shared" si="1"/>
        <v/>
      </c>
      <c r="F77" s="26">
        <f t="shared" si="21"/>
        <v>-40</v>
      </c>
      <c r="G77" s="18">
        <f t="shared" si="3"/>
        <v>41</v>
      </c>
      <c r="H77" s="11">
        <f t="shared" si="22"/>
        <v>0</v>
      </c>
      <c r="I77" s="10">
        <f t="shared" si="5"/>
        <v>0</v>
      </c>
      <c r="J77" s="11">
        <f>IF(B77&gt;=$C$5,($C$17-$C$5)-C77, "")</f>
        <v>-41</v>
      </c>
      <c r="K77" s="11">
        <f>IF(B77&gt;=$C$5,J77*$C$9*$C$11,"")</f>
        <v>0</v>
      </c>
      <c r="L77" s="11">
        <f t="shared" si="23"/>
        <v>0</v>
      </c>
      <c r="M77" s="11">
        <f>IF(B77&gt;=$C$5, (18-$C$16)-C77, "")</f>
        <v>-23</v>
      </c>
      <c r="N77" s="11">
        <f>IF(B77&gt;=$C$5,4*$C$15*$C$14,"")</f>
        <v>0</v>
      </c>
      <c r="O77" s="11">
        <f t="shared" si="7"/>
        <v>0</v>
      </c>
      <c r="P77" s="5">
        <f>IF(B77&gt;=$C$5,$C$13-C77,"")</f>
        <v>-40</v>
      </c>
      <c r="Q77" s="5">
        <f>IF(B77&gt;=$C$5,$C$12/$C$13*P77,"")</f>
        <v>0</v>
      </c>
      <c r="R77" s="5">
        <f t="shared" si="24"/>
        <v>0</v>
      </c>
      <c r="S77" s="43">
        <f t="shared" si="16"/>
        <v>0</v>
      </c>
      <c r="T77" s="32">
        <f>IF(AND($C$5&lt;=B77,B77&lt;= $C$17), FV($C$23/12,12*C77,$C$32,$C$20,0)*-1,0)</f>
        <v>0</v>
      </c>
      <c r="V77" s="5">
        <f t="shared" si="9"/>
        <v>0</v>
      </c>
      <c r="W77" s="5">
        <f t="shared" si="10"/>
        <v>0</v>
      </c>
      <c r="X77" s="5" t="e">
        <f t="shared" si="11"/>
        <v>#VALUE!</v>
      </c>
      <c r="Z77" s="5">
        <f t="shared" si="12"/>
        <v>0</v>
      </c>
      <c r="AA77" s="70" t="str">
        <f t="shared" si="17"/>
        <v/>
      </c>
      <c r="AB77" s="45">
        <v>0</v>
      </c>
      <c r="AC77" s="5">
        <f>IF(AND($C$5&lt;=B77, B77&lt;=$C$17), FV($C$22/12,12*D77,$C$21,$C$20,0)*-1,0)</f>
        <v>0</v>
      </c>
      <c r="AE77" s="5">
        <f t="shared" si="13"/>
        <v>0</v>
      </c>
      <c r="AF77" s="5">
        <f t="shared" si="14"/>
        <v>0</v>
      </c>
      <c r="AG77" s="5">
        <f t="shared" si="15"/>
        <v>0</v>
      </c>
      <c r="AI77" s="5">
        <f t="shared" si="18"/>
        <v>0</v>
      </c>
      <c r="AJ77" s="71" t="str">
        <f t="shared" si="19"/>
        <v/>
      </c>
      <c r="AK77" s="65">
        <v>0</v>
      </c>
      <c r="AL77" s="66"/>
    </row>
    <row r="78" spans="1:38" s="5" customFormat="1" x14ac:dyDescent="0.35">
      <c r="A78"/>
      <c r="B78" s="16">
        <v>42</v>
      </c>
      <c r="C78">
        <f t="shared" si="20"/>
        <v>42</v>
      </c>
      <c r="D78" s="17" t="str">
        <f>IF(AND($C$5&lt;=B78, B78&lt;=$C$17), B78-$C$5, "")</f>
        <v/>
      </c>
      <c r="E78" s="17" t="str">
        <f t="shared" si="1"/>
        <v/>
      </c>
      <c r="F78" s="26">
        <f t="shared" si="21"/>
        <v>-41</v>
      </c>
      <c r="G78" s="18">
        <f t="shared" si="3"/>
        <v>42</v>
      </c>
      <c r="H78" s="11">
        <f t="shared" si="22"/>
        <v>0</v>
      </c>
      <c r="I78" s="10">
        <f t="shared" si="5"/>
        <v>0</v>
      </c>
      <c r="J78" s="11">
        <f>IF(B78&gt;=$C$5,($C$17-$C$5)-C78, "")</f>
        <v>-42</v>
      </c>
      <c r="K78" s="11">
        <f>IF(B78&gt;=$C$5,J78*$C$9*$C$11,"")</f>
        <v>0</v>
      </c>
      <c r="L78" s="11">
        <f t="shared" si="23"/>
        <v>0</v>
      </c>
      <c r="M78" s="11">
        <f>IF(B78&gt;=$C$5, (18-$C$16)-C78, "")</f>
        <v>-24</v>
      </c>
      <c r="N78" s="11">
        <f>IF(B78&gt;=$C$5,4*$C$15*$C$14,"")</f>
        <v>0</v>
      </c>
      <c r="O78" s="11">
        <f t="shared" si="7"/>
        <v>0</v>
      </c>
      <c r="P78" s="5">
        <f>IF(B78&gt;=$C$5,$C$13-C78,"")</f>
        <v>-41</v>
      </c>
      <c r="Q78" s="5">
        <f>IF(B78&gt;=$C$5,$C$12/$C$13*P78,"")</f>
        <v>0</v>
      </c>
      <c r="R78" s="5">
        <f t="shared" si="24"/>
        <v>0</v>
      </c>
      <c r="S78" s="43">
        <f t="shared" si="16"/>
        <v>0</v>
      </c>
      <c r="T78" s="32">
        <f>IF(AND($C$5&lt;=B78,B78&lt;= $C$17), FV($C$23/12,12*C78,$C$32,$C$20,0)*-1,0)</f>
        <v>0</v>
      </c>
      <c r="V78" s="5">
        <f t="shared" si="9"/>
        <v>0</v>
      </c>
      <c r="W78" s="5">
        <f t="shared" si="10"/>
        <v>0</v>
      </c>
      <c r="X78" s="5" t="e">
        <f t="shared" si="11"/>
        <v>#VALUE!</v>
      </c>
      <c r="Z78" s="5">
        <f t="shared" si="12"/>
        <v>0</v>
      </c>
      <c r="AA78" s="70" t="str">
        <f t="shared" si="17"/>
        <v/>
      </c>
      <c r="AB78" s="45">
        <v>0</v>
      </c>
      <c r="AC78" s="5">
        <f>IF(AND($C$5&lt;=B78, B78&lt;=$C$17), FV($C$22/12,12*D78,$C$21,$C$20,0)*-1,0)</f>
        <v>0</v>
      </c>
      <c r="AE78" s="5">
        <f t="shared" si="13"/>
        <v>0</v>
      </c>
      <c r="AF78" s="5">
        <f t="shared" si="14"/>
        <v>0</v>
      </c>
      <c r="AG78" s="5">
        <f t="shared" si="15"/>
        <v>0</v>
      </c>
      <c r="AI78" s="5">
        <f t="shared" si="18"/>
        <v>0</v>
      </c>
      <c r="AJ78" s="71" t="str">
        <f t="shared" si="19"/>
        <v/>
      </c>
      <c r="AK78" s="65">
        <v>0</v>
      </c>
      <c r="AL78" s="66"/>
    </row>
    <row r="79" spans="1:38" s="5" customFormat="1" x14ac:dyDescent="0.35">
      <c r="A79"/>
      <c r="B79" s="16">
        <v>43</v>
      </c>
      <c r="C79">
        <f t="shared" si="20"/>
        <v>43</v>
      </c>
      <c r="D79" s="17" t="str">
        <f>IF(AND($C$5&lt;=B79, B79&lt;=$C$17), B79-$C$5, "")</f>
        <v/>
      </c>
      <c r="E79" s="17" t="str">
        <f t="shared" si="1"/>
        <v/>
      </c>
      <c r="F79" s="26">
        <f t="shared" si="21"/>
        <v>-42</v>
      </c>
      <c r="G79" s="18">
        <f t="shared" si="3"/>
        <v>43</v>
      </c>
      <c r="H79" s="11">
        <f t="shared" si="22"/>
        <v>0</v>
      </c>
      <c r="I79" s="10">
        <f t="shared" si="5"/>
        <v>0</v>
      </c>
      <c r="J79" s="11">
        <f>IF(B79&gt;=$C$5,($C$17-$C$5)-C79, "")</f>
        <v>-43</v>
      </c>
      <c r="K79" s="11">
        <f>IF(B79&gt;=$C$5,J79*$C$9*$C$11,"")</f>
        <v>0</v>
      </c>
      <c r="L79" s="11">
        <f t="shared" si="23"/>
        <v>0</v>
      </c>
      <c r="M79" s="11">
        <f>IF(B79&gt;=$C$5, (18-$C$16)-C79, "")</f>
        <v>-25</v>
      </c>
      <c r="N79" s="11">
        <f>IF(B79&gt;=$C$5,4*$C$15*$C$14,"")</f>
        <v>0</v>
      </c>
      <c r="O79" s="11">
        <f t="shared" si="7"/>
        <v>0</v>
      </c>
      <c r="P79" s="5">
        <f>IF(B79&gt;=$C$5,$C$13-C79,"")</f>
        <v>-42</v>
      </c>
      <c r="Q79" s="5">
        <f>IF(B79&gt;=$C$5,$C$12/$C$13*P79,"")</f>
        <v>0</v>
      </c>
      <c r="R79" s="5">
        <f t="shared" si="24"/>
        <v>0</v>
      </c>
      <c r="S79" s="43">
        <f t="shared" si="16"/>
        <v>0</v>
      </c>
      <c r="T79" s="32">
        <f>IF(AND($C$5&lt;=B79,B79&lt;= $C$17), FV($C$23/12,12*C79,$C$32,$C$20,0)*-1,0)</f>
        <v>0</v>
      </c>
      <c r="V79" s="5">
        <f t="shared" si="9"/>
        <v>0</v>
      </c>
      <c r="W79" s="5">
        <f t="shared" si="10"/>
        <v>0</v>
      </c>
      <c r="X79" s="5" t="e">
        <f t="shared" si="11"/>
        <v>#VALUE!</v>
      </c>
      <c r="Z79" s="5">
        <f t="shared" si="12"/>
        <v>0</v>
      </c>
      <c r="AA79" s="70" t="str">
        <f t="shared" si="17"/>
        <v/>
      </c>
      <c r="AB79" s="45">
        <v>0</v>
      </c>
      <c r="AC79" s="5">
        <f>IF(AND($C$5&lt;=B79, B79&lt;=$C$17), FV($C$22/12,12*D79,$C$21,$C$20,0)*-1,0)</f>
        <v>0</v>
      </c>
      <c r="AE79" s="5">
        <f t="shared" si="13"/>
        <v>0</v>
      </c>
      <c r="AF79" s="5">
        <f t="shared" si="14"/>
        <v>0</v>
      </c>
      <c r="AG79" s="5">
        <f t="shared" si="15"/>
        <v>0</v>
      </c>
      <c r="AI79" s="5">
        <f t="shared" si="18"/>
        <v>0</v>
      </c>
      <c r="AJ79" s="71" t="str">
        <f t="shared" si="19"/>
        <v/>
      </c>
      <c r="AK79" s="65">
        <v>0</v>
      </c>
      <c r="AL79" s="66"/>
    </row>
    <row r="80" spans="1:38" s="5" customFormat="1" x14ac:dyDescent="0.35">
      <c r="A80"/>
      <c r="B80" s="16">
        <v>44</v>
      </c>
      <c r="C80">
        <f t="shared" si="20"/>
        <v>44</v>
      </c>
      <c r="D80" s="17" t="str">
        <f>IF(AND($C$5&lt;=B80, B80&lt;=$C$17), B80-$C$5, "")</f>
        <v/>
      </c>
      <c r="E80" s="17" t="str">
        <f t="shared" si="1"/>
        <v/>
      </c>
      <c r="F80" s="26">
        <f t="shared" si="21"/>
        <v>-43</v>
      </c>
      <c r="G80" s="18">
        <f t="shared" si="3"/>
        <v>44</v>
      </c>
      <c r="H80" s="11">
        <f t="shared" si="22"/>
        <v>0</v>
      </c>
      <c r="I80" s="10">
        <f t="shared" si="5"/>
        <v>0</v>
      </c>
      <c r="J80" s="11">
        <f>IF(B80&gt;=$C$5,($C$17-$C$5)-C80, "")</f>
        <v>-44</v>
      </c>
      <c r="K80" s="11">
        <f>IF(B80&gt;=$C$5,J80*$C$9*$C$11,"")</f>
        <v>0</v>
      </c>
      <c r="L80" s="11">
        <f t="shared" si="23"/>
        <v>0</v>
      </c>
      <c r="M80" s="11">
        <f>IF(B80&gt;=$C$5, (18-$C$16)-C80, "")</f>
        <v>-26</v>
      </c>
      <c r="N80" s="11">
        <f>IF(B80&gt;=$C$5,4*$C$15*$C$14,"")</f>
        <v>0</v>
      </c>
      <c r="O80" s="11">
        <f t="shared" si="7"/>
        <v>0</v>
      </c>
      <c r="P80" s="5">
        <f>IF(B80&gt;=$C$5,$C$13-C80,"")</f>
        <v>-43</v>
      </c>
      <c r="Q80" s="5">
        <f>IF(B80&gt;=$C$5,$C$12/$C$13*P80,"")</f>
        <v>0</v>
      </c>
      <c r="R80" s="5">
        <f t="shared" si="24"/>
        <v>0</v>
      </c>
      <c r="S80" s="43">
        <f t="shared" si="16"/>
        <v>0</v>
      </c>
      <c r="T80" s="32">
        <f>IF(AND($C$5&lt;=B80,B80&lt;= $C$17), FV($C$23/12,12*C80,$C$32,$C$20,0)*-1,0)</f>
        <v>0</v>
      </c>
      <c r="V80" s="5">
        <f t="shared" si="9"/>
        <v>0</v>
      </c>
      <c r="W80" s="5">
        <f t="shared" si="10"/>
        <v>0</v>
      </c>
      <c r="X80" s="5" t="e">
        <f t="shared" si="11"/>
        <v>#VALUE!</v>
      </c>
      <c r="Z80" s="5">
        <f t="shared" si="12"/>
        <v>0</v>
      </c>
      <c r="AA80" s="70" t="str">
        <f t="shared" si="17"/>
        <v/>
      </c>
      <c r="AB80" s="45">
        <v>0</v>
      </c>
      <c r="AC80" s="5">
        <f>IF(AND($C$5&lt;=B80, B80&lt;=$C$17), FV($C$22/12,12*D80,$C$21,$C$20,0)*-1,0)</f>
        <v>0</v>
      </c>
      <c r="AE80" s="5">
        <f t="shared" si="13"/>
        <v>0</v>
      </c>
      <c r="AF80" s="5">
        <f t="shared" si="14"/>
        <v>0</v>
      </c>
      <c r="AG80" s="5">
        <f t="shared" si="15"/>
        <v>0</v>
      </c>
      <c r="AI80" s="5">
        <f t="shared" si="18"/>
        <v>0</v>
      </c>
      <c r="AJ80" s="71" t="str">
        <f t="shared" si="19"/>
        <v/>
      </c>
      <c r="AK80" s="65">
        <v>0</v>
      </c>
      <c r="AL80" s="66"/>
    </row>
    <row r="81" spans="1:38" s="5" customFormat="1" x14ac:dyDescent="0.35">
      <c r="A81"/>
      <c r="B81" s="16">
        <v>45</v>
      </c>
      <c r="C81">
        <f t="shared" si="20"/>
        <v>45</v>
      </c>
      <c r="D81" s="17" t="str">
        <f>IF(AND($C$5&lt;=B81, B81&lt;=$C$17), B81-$C$5, "")</f>
        <v/>
      </c>
      <c r="E81" s="17" t="str">
        <f t="shared" si="1"/>
        <v/>
      </c>
      <c r="F81" s="26">
        <f t="shared" si="21"/>
        <v>-44</v>
      </c>
      <c r="G81" s="18">
        <f t="shared" si="3"/>
        <v>45</v>
      </c>
      <c r="H81" s="11">
        <f t="shared" si="22"/>
        <v>0</v>
      </c>
      <c r="I81" s="10">
        <f t="shared" si="5"/>
        <v>0</v>
      </c>
      <c r="J81" s="11">
        <f>IF(B81&gt;=$C$5,($C$17-$C$5)-C81, "")</f>
        <v>-45</v>
      </c>
      <c r="K81" s="11">
        <f>IF(B81&gt;=$C$5,J81*$C$9*$C$11,"")</f>
        <v>0</v>
      </c>
      <c r="L81" s="11">
        <f t="shared" si="23"/>
        <v>0</v>
      </c>
      <c r="M81" s="11">
        <f>IF(B81&gt;=$C$5, (18-$C$16)-C81, "")</f>
        <v>-27</v>
      </c>
      <c r="N81" s="11">
        <f>IF(B81&gt;=$C$5,4*$C$15*$C$14,"")</f>
        <v>0</v>
      </c>
      <c r="O81" s="11">
        <f t="shared" si="7"/>
        <v>0</v>
      </c>
      <c r="P81" s="5">
        <f>IF(B81&gt;=$C$5,$C$13-C81,"")</f>
        <v>-44</v>
      </c>
      <c r="Q81" s="5">
        <f>IF(B81&gt;=$C$5,$C$12/$C$13*P81,"")</f>
        <v>0</v>
      </c>
      <c r="R81" s="5">
        <f t="shared" si="24"/>
        <v>0</v>
      </c>
      <c r="S81" s="43">
        <f t="shared" si="16"/>
        <v>0</v>
      </c>
      <c r="T81" s="32">
        <f>IF(AND($C$5&lt;=B81,B81&lt;= $C$17), FV($C$23/12,12*C81,$C$32,$C$20,0)*-1,0)</f>
        <v>0</v>
      </c>
      <c r="V81" s="5">
        <f t="shared" si="9"/>
        <v>0</v>
      </c>
      <c r="W81" s="5">
        <f t="shared" si="10"/>
        <v>0</v>
      </c>
      <c r="X81" s="5" t="e">
        <f t="shared" si="11"/>
        <v>#VALUE!</v>
      </c>
      <c r="Z81" s="5">
        <f t="shared" si="12"/>
        <v>0</v>
      </c>
      <c r="AA81" s="70" t="str">
        <f t="shared" si="17"/>
        <v/>
      </c>
      <c r="AB81" s="45">
        <v>0</v>
      </c>
      <c r="AC81" s="5">
        <f>IF(AND($C$5&lt;=B81, B81&lt;=$C$17), FV($C$22/12,12*D81,$C$21,$C$20,0)*-1,0)</f>
        <v>0</v>
      </c>
      <c r="AE81" s="5">
        <f t="shared" si="13"/>
        <v>0</v>
      </c>
      <c r="AF81" s="5">
        <f t="shared" si="14"/>
        <v>0</v>
      </c>
      <c r="AG81" s="5">
        <f t="shared" si="15"/>
        <v>0</v>
      </c>
      <c r="AI81" s="5">
        <f t="shared" si="18"/>
        <v>0</v>
      </c>
      <c r="AJ81" s="71" t="str">
        <f t="shared" si="19"/>
        <v/>
      </c>
      <c r="AK81" s="65">
        <v>0</v>
      </c>
      <c r="AL81" s="66"/>
    </row>
    <row r="82" spans="1:38" s="5" customFormat="1" x14ac:dyDescent="0.35">
      <c r="A82"/>
      <c r="B82" s="16">
        <v>46</v>
      </c>
      <c r="C82">
        <f t="shared" si="20"/>
        <v>46</v>
      </c>
      <c r="D82" s="17" t="str">
        <f>IF(AND($C$5&lt;=B82, B82&lt;=$C$17), B82-$C$5, "")</f>
        <v/>
      </c>
      <c r="E82" s="17" t="str">
        <f t="shared" si="1"/>
        <v/>
      </c>
      <c r="F82" s="26">
        <f t="shared" si="21"/>
        <v>-45</v>
      </c>
      <c r="G82" s="18">
        <f t="shared" si="3"/>
        <v>46</v>
      </c>
      <c r="H82" s="11">
        <f t="shared" si="22"/>
        <v>0</v>
      </c>
      <c r="I82" s="10">
        <f t="shared" si="5"/>
        <v>0</v>
      </c>
      <c r="J82" s="11">
        <f>IF(B82&gt;=$C$5,($C$17-$C$5)-C82, "")</f>
        <v>-46</v>
      </c>
      <c r="K82" s="11">
        <f>IF(B82&gt;=$C$5,J82*$C$9*$C$11,"")</f>
        <v>0</v>
      </c>
      <c r="L82" s="11">
        <f t="shared" si="23"/>
        <v>0</v>
      </c>
      <c r="M82" s="11">
        <f>IF(B82&gt;=$C$5, (18-$C$16)-C82, "")</f>
        <v>-28</v>
      </c>
      <c r="N82" s="11">
        <f>IF(B82&gt;=$C$5,4*$C$15*$C$14,"")</f>
        <v>0</v>
      </c>
      <c r="O82" s="11">
        <f>IF(M82&gt;=0,N82,0)</f>
        <v>0</v>
      </c>
      <c r="P82" s="5">
        <f>IF(B82&gt;=$C$5,$C$13-C82,"")</f>
        <v>-45</v>
      </c>
      <c r="Q82" s="5">
        <f>IF(B82&gt;=$C$5,$C$12/$C$13*P82,"")</f>
        <v>0</v>
      </c>
      <c r="R82" s="5">
        <f t="shared" si="24"/>
        <v>0</v>
      </c>
      <c r="S82" s="43">
        <f t="shared" si="16"/>
        <v>0</v>
      </c>
      <c r="T82" s="32">
        <f>IF(AND($C$5&lt;=B82,B82&lt;= $C$17), FV($C$23/12,12*C82,$C$32,$C$20,0)*-1,0)</f>
        <v>0</v>
      </c>
      <c r="V82" s="5">
        <f t="shared" si="9"/>
        <v>0</v>
      </c>
      <c r="W82" s="5">
        <f t="shared" si="10"/>
        <v>0</v>
      </c>
      <c r="X82" s="5" t="e">
        <f t="shared" si="11"/>
        <v>#VALUE!</v>
      </c>
      <c r="Z82" s="5">
        <f t="shared" si="12"/>
        <v>0</v>
      </c>
      <c r="AA82" s="70" t="str">
        <f t="shared" si="17"/>
        <v/>
      </c>
      <c r="AB82" s="45">
        <v>0</v>
      </c>
      <c r="AC82" s="5">
        <f>IF(AND($C$5&lt;=B82, B82&lt;=$C$17), FV($C$22/12,12*D82,$C$21,$C$20,0)*-1,0)</f>
        <v>0</v>
      </c>
      <c r="AE82" s="5">
        <f t="shared" si="13"/>
        <v>0</v>
      </c>
      <c r="AF82" s="5">
        <f t="shared" si="14"/>
        <v>0</v>
      </c>
      <c r="AG82" s="5">
        <f t="shared" si="15"/>
        <v>0</v>
      </c>
      <c r="AI82" s="5">
        <f t="shared" si="18"/>
        <v>0</v>
      </c>
      <c r="AJ82" s="71" t="str">
        <f t="shared" si="19"/>
        <v/>
      </c>
      <c r="AK82" s="65">
        <v>0</v>
      </c>
      <c r="AL82" s="66"/>
    </row>
    <row r="83" spans="1:38" s="5" customFormat="1" x14ac:dyDescent="0.35">
      <c r="A83"/>
      <c r="B83" s="16">
        <v>47</v>
      </c>
      <c r="C83">
        <f t="shared" si="20"/>
        <v>47</v>
      </c>
      <c r="D83" s="17" t="str">
        <f>IF(AND($C$5&lt;=B83, B83&lt;=$C$17), B83-$C$5, "")</f>
        <v/>
      </c>
      <c r="E83" s="17" t="str">
        <f t="shared" si="1"/>
        <v/>
      </c>
      <c r="F83" s="26">
        <f t="shared" si="21"/>
        <v>-46</v>
      </c>
      <c r="G83" s="18">
        <f t="shared" si="3"/>
        <v>47</v>
      </c>
      <c r="H83" s="11">
        <f t="shared" si="22"/>
        <v>0</v>
      </c>
      <c r="I83" s="10">
        <f t="shared" si="5"/>
        <v>0</v>
      </c>
      <c r="J83" s="11">
        <f>IF(B83&gt;=$C$5,($C$17-$C$5)-C83, "")</f>
        <v>-47</v>
      </c>
      <c r="K83" s="11">
        <f>IF(B83&gt;=$C$5,J83*$C$9*$C$11,"")</f>
        <v>0</v>
      </c>
      <c r="L83" s="11">
        <f t="shared" si="23"/>
        <v>0</v>
      </c>
      <c r="M83" s="11">
        <f>IF(B83&gt;=$C$5, (18-$C$16)-C83, "")</f>
        <v>-29</v>
      </c>
      <c r="N83" s="11">
        <f>IF(B83&gt;=$C$5,4*$C$15*$C$14,"")</f>
        <v>0</v>
      </c>
      <c r="O83" s="11">
        <f t="shared" si="7"/>
        <v>0</v>
      </c>
      <c r="P83" s="5">
        <f>IF(B83&gt;=$C$5,$C$13-C83,"")</f>
        <v>-46</v>
      </c>
      <c r="Q83" s="5">
        <f>IF(B83&gt;=$C$5,$C$12/$C$13*P83,"")</f>
        <v>0</v>
      </c>
      <c r="R83" s="5">
        <f t="shared" si="24"/>
        <v>0</v>
      </c>
      <c r="S83" s="43">
        <f t="shared" si="16"/>
        <v>0</v>
      </c>
      <c r="T83" s="32">
        <f>IF(AND($C$5&lt;=B83,B83&lt;= $C$17), FV($C$23/12,12*C83,$C$32,$C$20,0)*-1,0)</f>
        <v>0</v>
      </c>
      <c r="V83" s="5">
        <f t="shared" si="9"/>
        <v>0</v>
      </c>
      <c r="W83" s="5">
        <f t="shared" si="10"/>
        <v>0</v>
      </c>
      <c r="X83" s="5" t="e">
        <f t="shared" si="11"/>
        <v>#VALUE!</v>
      </c>
      <c r="Z83" s="5">
        <f t="shared" si="12"/>
        <v>0</v>
      </c>
      <c r="AA83" s="70" t="str">
        <f t="shared" si="17"/>
        <v/>
      </c>
      <c r="AB83" s="45">
        <v>0</v>
      </c>
      <c r="AC83" s="5">
        <f>IF(AND($C$5&lt;=B83, B83&lt;=$C$17), FV($C$22/12,12*D83,$C$21,$C$20,0)*-1,0)</f>
        <v>0</v>
      </c>
      <c r="AE83" s="5">
        <f t="shared" si="13"/>
        <v>0</v>
      </c>
      <c r="AF83" s="5">
        <f t="shared" si="14"/>
        <v>0</v>
      </c>
      <c r="AG83" s="5">
        <f t="shared" si="15"/>
        <v>0</v>
      </c>
      <c r="AI83" s="5">
        <f t="shared" si="18"/>
        <v>0</v>
      </c>
      <c r="AJ83" s="71" t="str">
        <f t="shared" si="19"/>
        <v/>
      </c>
      <c r="AK83" s="65">
        <v>0</v>
      </c>
      <c r="AL83" s="66"/>
    </row>
    <row r="84" spans="1:38" s="5" customFormat="1" x14ac:dyDescent="0.35">
      <c r="A84"/>
      <c r="B84" s="16">
        <v>48</v>
      </c>
      <c r="C84">
        <f t="shared" si="20"/>
        <v>48</v>
      </c>
      <c r="D84" s="17" t="str">
        <f>IF(AND($C$5&lt;=B84, B84&lt;=$C$17), B84-$C$5, "")</f>
        <v/>
      </c>
      <c r="E84" s="17" t="str">
        <f t="shared" si="1"/>
        <v/>
      </c>
      <c r="F84" s="26">
        <f t="shared" si="21"/>
        <v>-47</v>
      </c>
      <c r="G84" s="18">
        <f t="shared" si="3"/>
        <v>48</v>
      </c>
      <c r="H84" s="11">
        <f t="shared" si="22"/>
        <v>0</v>
      </c>
      <c r="I84" s="10">
        <f t="shared" si="5"/>
        <v>0</v>
      </c>
      <c r="J84" s="11">
        <f>IF(B84&gt;=$C$5,($C$17-$C$5)-C84, "")</f>
        <v>-48</v>
      </c>
      <c r="K84" s="11">
        <f>IF(B84&gt;=$C$5,J84*$C$9*$C$11,"")</f>
        <v>0</v>
      </c>
      <c r="L84" s="11">
        <f t="shared" si="23"/>
        <v>0</v>
      </c>
      <c r="M84" s="11">
        <f>IF(B84&gt;=$C$5, (18-$C$16)-C84, "")</f>
        <v>-30</v>
      </c>
      <c r="N84" s="11">
        <f>IF(B84&gt;=$C$5,4*$C$15*$C$14,"")</f>
        <v>0</v>
      </c>
      <c r="O84" s="11">
        <f t="shared" si="7"/>
        <v>0</v>
      </c>
      <c r="P84" s="5">
        <f>IF(B84&gt;=$C$5,$C$13-C84,"")</f>
        <v>-47</v>
      </c>
      <c r="Q84" s="5">
        <f>IF(B84&gt;=$C$5,$C$12/$C$13*P84,"")</f>
        <v>0</v>
      </c>
      <c r="R84" s="5">
        <f t="shared" si="24"/>
        <v>0</v>
      </c>
      <c r="S84" s="43">
        <f t="shared" si="16"/>
        <v>0</v>
      </c>
      <c r="T84" s="32">
        <f>IF(AND($C$5&lt;=B84,B84&lt;= $C$17), FV($C$23/12,12*C84,$C$32,$C$20,0)*-1,0)</f>
        <v>0</v>
      </c>
      <c r="V84" s="5">
        <f t="shared" si="9"/>
        <v>0</v>
      </c>
      <c r="W84" s="5">
        <f t="shared" si="10"/>
        <v>0</v>
      </c>
      <c r="X84" s="5" t="e">
        <f t="shared" si="11"/>
        <v>#VALUE!</v>
      </c>
      <c r="Z84" s="5">
        <f t="shared" si="12"/>
        <v>0</v>
      </c>
      <c r="AA84" s="70" t="str">
        <f t="shared" si="17"/>
        <v/>
      </c>
      <c r="AB84" s="45">
        <v>0</v>
      </c>
      <c r="AC84" s="5">
        <f>IF(AND($C$5&lt;=B84, B84&lt;=$C$17), FV($C$22/12,12*D84,$C$21,$C$20,0)*-1,0)</f>
        <v>0</v>
      </c>
      <c r="AE84" s="5">
        <f t="shared" si="13"/>
        <v>0</v>
      </c>
      <c r="AF84" s="5">
        <f t="shared" si="14"/>
        <v>0</v>
      </c>
      <c r="AG84" s="5">
        <f t="shared" si="15"/>
        <v>0</v>
      </c>
      <c r="AI84" s="5">
        <f t="shared" si="18"/>
        <v>0</v>
      </c>
      <c r="AJ84" s="71" t="str">
        <f t="shared" si="19"/>
        <v/>
      </c>
      <c r="AK84" s="65">
        <v>0</v>
      </c>
      <c r="AL84" s="66"/>
    </row>
    <row r="85" spans="1:38" s="5" customFormat="1" x14ac:dyDescent="0.35">
      <c r="A85"/>
      <c r="B85" s="16">
        <v>49</v>
      </c>
      <c r="C85">
        <f t="shared" si="20"/>
        <v>49</v>
      </c>
      <c r="D85" s="17" t="str">
        <f>IF(AND($C$5&lt;=B85, B85&lt;=$C$17), B85-$C$5, "")</f>
        <v/>
      </c>
      <c r="E85" s="17" t="str">
        <f t="shared" si="1"/>
        <v/>
      </c>
      <c r="F85" s="26">
        <f t="shared" si="21"/>
        <v>-48</v>
      </c>
      <c r="G85" s="18">
        <f t="shared" si="3"/>
        <v>49</v>
      </c>
      <c r="H85" s="11">
        <f t="shared" si="22"/>
        <v>0</v>
      </c>
      <c r="I85" s="10">
        <f t="shared" si="5"/>
        <v>0</v>
      </c>
      <c r="J85" s="11">
        <f>IF(B85&gt;=$C$5,($C$17-$C$5)-C85, "")</f>
        <v>-49</v>
      </c>
      <c r="K85" s="11">
        <f>IF(B85&gt;=$C$5,J85*$C$9*$C$11,"")</f>
        <v>0</v>
      </c>
      <c r="L85" s="11">
        <f t="shared" si="23"/>
        <v>0</v>
      </c>
      <c r="M85" s="11">
        <f>IF(B85&gt;=$C$5, (18-$C$16)-C85, "")</f>
        <v>-31</v>
      </c>
      <c r="N85" s="11">
        <f>IF(B85&gt;=$C$5,4*$C$15*$C$14,"")</f>
        <v>0</v>
      </c>
      <c r="O85" s="11">
        <f t="shared" si="7"/>
        <v>0</v>
      </c>
      <c r="P85" s="5">
        <f>IF(B85&gt;=$C$5,$C$13-C85,"")</f>
        <v>-48</v>
      </c>
      <c r="Q85" s="5">
        <f>IF(B85&gt;=$C$5,$C$12/$C$13*P85,"")</f>
        <v>0</v>
      </c>
      <c r="R85" s="5">
        <f t="shared" si="24"/>
        <v>0</v>
      </c>
      <c r="S85" s="43">
        <f t="shared" si="16"/>
        <v>0</v>
      </c>
      <c r="T85" s="32">
        <f>IF(AND($C$5&lt;=B85,B85&lt;= $C$17), FV($C$23/12,12*C85,$C$32,$C$20,0)*-1,0)</f>
        <v>0</v>
      </c>
      <c r="V85" s="5">
        <f t="shared" si="9"/>
        <v>0</v>
      </c>
      <c r="W85" s="5">
        <f t="shared" si="10"/>
        <v>0</v>
      </c>
      <c r="X85" s="5" t="e">
        <f t="shared" si="11"/>
        <v>#VALUE!</v>
      </c>
      <c r="Z85" s="5">
        <f t="shared" si="12"/>
        <v>0</v>
      </c>
      <c r="AA85" s="70" t="str">
        <f t="shared" si="17"/>
        <v/>
      </c>
      <c r="AB85" s="45">
        <v>0</v>
      </c>
      <c r="AC85" s="5">
        <f>IF(AND($C$5&lt;=B85, B85&lt;=$C$17), FV($C$22/12,12*D85,$C$21,$C$20,0)*-1,0)</f>
        <v>0</v>
      </c>
      <c r="AE85" s="5">
        <f t="shared" si="13"/>
        <v>0</v>
      </c>
      <c r="AF85" s="5">
        <f t="shared" si="14"/>
        <v>0</v>
      </c>
      <c r="AG85" s="5">
        <f t="shared" si="15"/>
        <v>0</v>
      </c>
      <c r="AI85" s="5">
        <f t="shared" si="18"/>
        <v>0</v>
      </c>
      <c r="AJ85" s="71" t="str">
        <f t="shared" si="19"/>
        <v/>
      </c>
      <c r="AK85" s="65">
        <v>0</v>
      </c>
      <c r="AL85" s="66"/>
    </row>
    <row r="86" spans="1:38" s="5" customFormat="1" x14ac:dyDescent="0.35">
      <c r="A86"/>
      <c r="B86" s="16">
        <v>50</v>
      </c>
      <c r="C86">
        <f t="shared" si="20"/>
        <v>50</v>
      </c>
      <c r="D86" s="17" t="str">
        <f>IF(AND($C$5&lt;=B86, B86&lt;=$C$17), B86-$C$5, "")</f>
        <v/>
      </c>
      <c r="E86" s="17" t="str">
        <f t="shared" si="1"/>
        <v/>
      </c>
      <c r="F86" s="26">
        <f t="shared" si="21"/>
        <v>-49</v>
      </c>
      <c r="G86" s="18">
        <f t="shared" si="3"/>
        <v>50</v>
      </c>
      <c r="H86" s="11">
        <f t="shared" si="22"/>
        <v>0</v>
      </c>
      <c r="I86" s="10">
        <f t="shared" si="5"/>
        <v>0</v>
      </c>
      <c r="J86" s="11">
        <f>IF(B86&gt;=$C$5,($C$17-$C$5)-C86, "")</f>
        <v>-50</v>
      </c>
      <c r="K86" s="11">
        <f>IF(B86&gt;=$C$5,J86*$C$9*$C$11,"")</f>
        <v>0</v>
      </c>
      <c r="L86" s="11">
        <f t="shared" si="23"/>
        <v>0</v>
      </c>
      <c r="M86" s="11">
        <f>IF(B86&gt;=$C$5, (18-$C$16)-C86, "")</f>
        <v>-32</v>
      </c>
      <c r="N86" s="11">
        <f>IF(B86&gt;=$C$5,4*$C$15*$C$14,"")</f>
        <v>0</v>
      </c>
      <c r="O86" s="11">
        <f t="shared" si="7"/>
        <v>0</v>
      </c>
      <c r="P86" s="5">
        <f>IF(B86&gt;=$C$5,$C$13-C86,"")</f>
        <v>-49</v>
      </c>
      <c r="Q86" s="5">
        <f>IF(B86&gt;=$C$5,$C$12/$C$13*P86,"")</f>
        <v>0</v>
      </c>
      <c r="R86" s="5">
        <f t="shared" si="24"/>
        <v>0</v>
      </c>
      <c r="S86" s="43">
        <f t="shared" si="16"/>
        <v>0</v>
      </c>
      <c r="T86" s="32">
        <f>IF(AND($C$5&lt;=B86,B86&lt;= $C$17), FV($C$23/12,12*C86,$C$32,$C$20,0)*-1,0)</f>
        <v>0</v>
      </c>
      <c r="V86" s="5">
        <f t="shared" si="9"/>
        <v>0</v>
      </c>
      <c r="W86" s="5">
        <f t="shared" si="10"/>
        <v>0</v>
      </c>
      <c r="X86" s="5" t="e">
        <f t="shared" si="11"/>
        <v>#VALUE!</v>
      </c>
      <c r="Z86" s="5">
        <f t="shared" si="12"/>
        <v>0</v>
      </c>
      <c r="AA86" s="70" t="str">
        <f t="shared" si="17"/>
        <v/>
      </c>
      <c r="AB86" s="45">
        <v>0</v>
      </c>
      <c r="AC86" s="5">
        <f>IF(AND($C$5&lt;=B86, B86&lt;=$C$17), FV($C$22/12,12*D86,$C$21,$C$20,0)*-1,0)</f>
        <v>0</v>
      </c>
      <c r="AE86" s="5">
        <f t="shared" si="13"/>
        <v>0</v>
      </c>
      <c r="AF86" s="5">
        <f t="shared" si="14"/>
        <v>0</v>
      </c>
      <c r="AG86" s="5">
        <f t="shared" si="15"/>
        <v>0</v>
      </c>
      <c r="AI86" s="5">
        <f t="shared" si="18"/>
        <v>0</v>
      </c>
      <c r="AJ86" s="71" t="str">
        <f t="shared" si="19"/>
        <v/>
      </c>
      <c r="AK86" s="65">
        <v>0</v>
      </c>
      <c r="AL86" s="66"/>
    </row>
    <row r="87" spans="1:38" s="5" customFormat="1" x14ac:dyDescent="0.35">
      <c r="A87"/>
      <c r="B87" s="16">
        <v>51</v>
      </c>
      <c r="C87">
        <f t="shared" si="20"/>
        <v>51</v>
      </c>
      <c r="D87" s="17" t="str">
        <f>IF(AND($C$5&lt;=B87, B87&lt;=$C$17), B87-$C$5, "")</f>
        <v/>
      </c>
      <c r="E87" s="17" t="str">
        <f t="shared" si="1"/>
        <v/>
      </c>
      <c r="F87" s="26">
        <f t="shared" si="21"/>
        <v>-50</v>
      </c>
      <c r="G87" s="18">
        <f t="shared" si="3"/>
        <v>51</v>
      </c>
      <c r="H87" s="11">
        <f t="shared" si="22"/>
        <v>0</v>
      </c>
      <c r="I87" s="10">
        <f t="shared" si="5"/>
        <v>0</v>
      </c>
      <c r="J87" s="11">
        <f>IF(B87&gt;=$C$5,($C$17-$C$5)-C87, "")</f>
        <v>-51</v>
      </c>
      <c r="K87" s="11">
        <f>IF(B87&gt;=$C$5,J87*$C$9*$C$11,"")</f>
        <v>0</v>
      </c>
      <c r="L87" s="11">
        <f t="shared" si="23"/>
        <v>0</v>
      </c>
      <c r="M87" s="11">
        <f>IF(B87&gt;=$C$5, (18-$C$16)-C87, "")</f>
        <v>-33</v>
      </c>
      <c r="N87" s="11">
        <f>IF(B87&gt;=$C$5,4*$C$15*$C$14,"")</f>
        <v>0</v>
      </c>
      <c r="O87" s="11">
        <f t="shared" si="7"/>
        <v>0</v>
      </c>
      <c r="P87" s="5">
        <f>IF(B87&gt;=$C$5,$C$13-C87,"")</f>
        <v>-50</v>
      </c>
      <c r="Q87" s="5">
        <f>IF(B87&gt;=$C$5,$C$12/$C$13*P87,"")</f>
        <v>0</v>
      </c>
      <c r="R87" s="5">
        <f t="shared" si="24"/>
        <v>0</v>
      </c>
      <c r="S87" s="43">
        <f t="shared" si="16"/>
        <v>0</v>
      </c>
      <c r="T87" s="32">
        <f>IF(AND($C$5&lt;=B87,B87&lt;= $C$17), FV($C$23/12,12*C87,$C$32,$C$20,0)*-1,0)</f>
        <v>0</v>
      </c>
      <c r="V87" s="5">
        <f t="shared" si="9"/>
        <v>0</v>
      </c>
      <c r="W87" s="5">
        <f t="shared" si="10"/>
        <v>0</v>
      </c>
      <c r="X87" s="5" t="e">
        <f t="shared" si="11"/>
        <v>#VALUE!</v>
      </c>
      <c r="Z87" s="5">
        <f t="shared" si="12"/>
        <v>0</v>
      </c>
      <c r="AA87" s="70" t="str">
        <f t="shared" si="17"/>
        <v/>
      </c>
      <c r="AB87" s="45">
        <v>0</v>
      </c>
      <c r="AC87" s="5">
        <f>IF(AND($C$5&lt;=B87, B87&lt;=$C$17), FV($C$22/12,12*D87,$C$21,$C$20,0)*-1,0)</f>
        <v>0</v>
      </c>
      <c r="AE87" s="5">
        <f t="shared" si="13"/>
        <v>0</v>
      </c>
      <c r="AF87" s="5">
        <f t="shared" si="14"/>
        <v>0</v>
      </c>
      <c r="AG87" s="5">
        <f t="shared" si="15"/>
        <v>0</v>
      </c>
      <c r="AI87" s="5">
        <f t="shared" si="18"/>
        <v>0</v>
      </c>
      <c r="AJ87" s="71" t="str">
        <f t="shared" si="19"/>
        <v/>
      </c>
      <c r="AK87" s="65">
        <v>0</v>
      </c>
      <c r="AL87" s="66"/>
    </row>
    <row r="88" spans="1:38" s="5" customFormat="1" x14ac:dyDescent="0.35">
      <c r="A88"/>
      <c r="B88" s="16">
        <v>52</v>
      </c>
      <c r="C88">
        <f t="shared" si="20"/>
        <v>52</v>
      </c>
      <c r="D88" s="17" t="str">
        <f>IF(AND($C$5&lt;=B88, B88&lt;=$C$17), B88-$C$5, "")</f>
        <v/>
      </c>
      <c r="E88" s="17" t="str">
        <f t="shared" si="1"/>
        <v/>
      </c>
      <c r="F88" s="26">
        <f t="shared" si="21"/>
        <v>-51</v>
      </c>
      <c r="G88" s="18">
        <f t="shared" si="3"/>
        <v>52</v>
      </c>
      <c r="H88" s="11">
        <f t="shared" si="22"/>
        <v>0</v>
      </c>
      <c r="I88" s="10">
        <f t="shared" si="5"/>
        <v>0</v>
      </c>
      <c r="J88" s="11">
        <f>IF(B88&gt;=$C$5,($C$17-$C$5)-C88, "")</f>
        <v>-52</v>
      </c>
      <c r="K88" s="11">
        <f>IF(B88&gt;=$C$5,J88*$C$9*$C$11,"")</f>
        <v>0</v>
      </c>
      <c r="L88" s="11">
        <f t="shared" si="23"/>
        <v>0</v>
      </c>
      <c r="M88" s="11">
        <f>IF(B88&gt;=$C$5, (18-$C$16)-C88, "")</f>
        <v>-34</v>
      </c>
      <c r="N88" s="11">
        <f>IF(B88&gt;=$C$5,4*$C$15*$C$14,"")</f>
        <v>0</v>
      </c>
      <c r="O88" s="11">
        <f t="shared" si="7"/>
        <v>0</v>
      </c>
      <c r="P88" s="5">
        <f>IF(B88&gt;=$C$5,$C$13-C88,"")</f>
        <v>-51</v>
      </c>
      <c r="Q88" s="5">
        <f>IF(B88&gt;=$C$5,$C$12/$C$13*P88,"")</f>
        <v>0</v>
      </c>
      <c r="R88" s="5">
        <f t="shared" si="24"/>
        <v>0</v>
      </c>
      <c r="S88" s="43">
        <f t="shared" si="16"/>
        <v>0</v>
      </c>
      <c r="T88" s="32">
        <f>IF(AND($C$5&lt;=B88,B88&lt;= $C$17), FV($C$23/12,12*C88,$C$32,$C$20,0)*-1,0)</f>
        <v>0</v>
      </c>
      <c r="V88" s="5">
        <f t="shared" si="9"/>
        <v>0</v>
      </c>
      <c r="W88" s="5">
        <f t="shared" si="10"/>
        <v>0</v>
      </c>
      <c r="X88" s="5" t="e">
        <f t="shared" si="11"/>
        <v>#VALUE!</v>
      </c>
      <c r="Z88" s="5">
        <f t="shared" si="12"/>
        <v>0</v>
      </c>
      <c r="AA88" s="70" t="str">
        <f t="shared" si="17"/>
        <v/>
      </c>
      <c r="AB88" s="45">
        <v>0</v>
      </c>
      <c r="AC88" s="5">
        <f>IF(AND($C$5&lt;=B88, B88&lt;=$C$17), FV($C$22/12,12*D88,$C$21,$C$20,0)*-1,0)</f>
        <v>0</v>
      </c>
      <c r="AE88" s="5">
        <f t="shared" si="13"/>
        <v>0</v>
      </c>
      <c r="AF88" s="5">
        <f t="shared" si="14"/>
        <v>0</v>
      </c>
      <c r="AG88" s="5">
        <f t="shared" si="15"/>
        <v>0</v>
      </c>
      <c r="AI88" s="5">
        <f t="shared" si="18"/>
        <v>0</v>
      </c>
      <c r="AJ88" s="71" t="str">
        <f t="shared" si="19"/>
        <v/>
      </c>
      <c r="AK88" s="65">
        <v>0</v>
      </c>
      <c r="AL88" s="66"/>
    </row>
    <row r="89" spans="1:38" s="5" customFormat="1" x14ac:dyDescent="0.35">
      <c r="A89"/>
      <c r="B89" s="16">
        <v>53</v>
      </c>
      <c r="C89">
        <f t="shared" si="20"/>
        <v>53</v>
      </c>
      <c r="D89" s="17" t="str">
        <f>IF(AND($C$5&lt;=B89, B89&lt;=$C$17), B89-$C$5, "")</f>
        <v/>
      </c>
      <c r="E89" s="17" t="str">
        <f t="shared" si="1"/>
        <v/>
      </c>
      <c r="F89" s="26">
        <f t="shared" si="21"/>
        <v>-52</v>
      </c>
      <c r="G89" s="18">
        <f t="shared" si="3"/>
        <v>53</v>
      </c>
      <c r="H89" s="11">
        <f t="shared" si="22"/>
        <v>0</v>
      </c>
      <c r="I89" s="10">
        <f t="shared" si="5"/>
        <v>0</v>
      </c>
      <c r="J89" s="11">
        <f>IF(B89&gt;=$C$5,($C$17-$C$5)-C89, "")</f>
        <v>-53</v>
      </c>
      <c r="K89" s="11">
        <f>IF(B89&gt;=$C$5,J89*$C$9*$C$11,"")</f>
        <v>0</v>
      </c>
      <c r="L89" s="11">
        <f t="shared" si="23"/>
        <v>0</v>
      </c>
      <c r="M89" s="11">
        <f>IF(B89&gt;=$C$5, (18-$C$16)-C89, "")</f>
        <v>-35</v>
      </c>
      <c r="N89" s="11">
        <f>IF(B89&gt;=$C$5,4*$C$15*$C$14,"")</f>
        <v>0</v>
      </c>
      <c r="O89" s="11">
        <f t="shared" si="7"/>
        <v>0</v>
      </c>
      <c r="P89" s="5">
        <f>IF(B89&gt;=$C$5,$C$13-C89,"")</f>
        <v>-52</v>
      </c>
      <c r="Q89" s="5">
        <f>IF(B89&gt;=$C$5,$C$12/$C$13*P89,"")</f>
        <v>0</v>
      </c>
      <c r="R89" s="5">
        <f t="shared" si="24"/>
        <v>0</v>
      </c>
      <c r="S89" s="43">
        <f t="shared" si="16"/>
        <v>0</v>
      </c>
      <c r="T89" s="32">
        <f>IF(AND($C$5&lt;=B89,B89&lt;= $C$17), FV($C$23/12,12*C89,$C$32,$C$20,0)*-1,0)</f>
        <v>0</v>
      </c>
      <c r="V89" s="5">
        <f t="shared" si="9"/>
        <v>0</v>
      </c>
      <c r="W89" s="5">
        <f t="shared" si="10"/>
        <v>0</v>
      </c>
      <c r="X89" s="5" t="e">
        <f t="shared" si="11"/>
        <v>#VALUE!</v>
      </c>
      <c r="Z89" s="5">
        <f t="shared" si="12"/>
        <v>0</v>
      </c>
      <c r="AA89" s="70" t="str">
        <f t="shared" si="17"/>
        <v/>
      </c>
      <c r="AB89" s="45">
        <v>0</v>
      </c>
      <c r="AC89" s="5">
        <f>IF(AND($C$5&lt;=B89, B89&lt;=$C$17), FV($C$22/12,12*D89,$C$21,$C$20,0)*-1,0)</f>
        <v>0</v>
      </c>
      <c r="AE89" s="5">
        <f t="shared" si="13"/>
        <v>0</v>
      </c>
      <c r="AF89" s="5">
        <f t="shared" si="14"/>
        <v>0</v>
      </c>
      <c r="AG89" s="5">
        <f t="shared" si="15"/>
        <v>0</v>
      </c>
      <c r="AI89" s="5">
        <f t="shared" si="18"/>
        <v>0</v>
      </c>
      <c r="AJ89" s="71" t="str">
        <f t="shared" si="19"/>
        <v/>
      </c>
      <c r="AK89" s="65">
        <v>0</v>
      </c>
      <c r="AL89" s="66"/>
    </row>
    <row r="90" spans="1:38" s="5" customFormat="1" x14ac:dyDescent="0.35">
      <c r="A90"/>
      <c r="B90" s="16">
        <v>54</v>
      </c>
      <c r="C90">
        <f t="shared" si="20"/>
        <v>54</v>
      </c>
      <c r="D90" s="17" t="str">
        <f>IF(AND($C$5&lt;=B90, B90&lt;=$C$17), B90-$C$5, "")</f>
        <v/>
      </c>
      <c r="E90" s="17" t="str">
        <f t="shared" si="1"/>
        <v/>
      </c>
      <c r="F90" s="26">
        <f t="shared" si="21"/>
        <v>-53</v>
      </c>
      <c r="G90" s="18">
        <f t="shared" si="3"/>
        <v>54</v>
      </c>
      <c r="H90" s="11">
        <f t="shared" si="22"/>
        <v>0</v>
      </c>
      <c r="I90" s="10">
        <f t="shared" si="5"/>
        <v>0</v>
      </c>
      <c r="J90" s="11">
        <f>IF(B90&gt;=$C$5,($C$17-$C$5)-C90, "")</f>
        <v>-54</v>
      </c>
      <c r="K90" s="11">
        <f>IF(B90&gt;=$C$5,J90*$C$9*$C$11,"")</f>
        <v>0</v>
      </c>
      <c r="L90" s="11">
        <f t="shared" si="23"/>
        <v>0</v>
      </c>
      <c r="M90" s="11">
        <f>IF(B90&gt;=$C$5, (18-$C$16)-C90, "")</f>
        <v>-36</v>
      </c>
      <c r="N90" s="11">
        <f>IF(B90&gt;=$C$5,4*$C$15*$C$14,"")</f>
        <v>0</v>
      </c>
      <c r="O90" s="11">
        <f t="shared" si="7"/>
        <v>0</v>
      </c>
      <c r="P90" s="5">
        <f>IF(B90&gt;=$C$5,$C$13-C90,"")</f>
        <v>-53</v>
      </c>
      <c r="Q90" s="5">
        <f>IF(B90&gt;=$C$5,$C$12/$C$13*P90,"")</f>
        <v>0</v>
      </c>
      <c r="R90" s="5">
        <f t="shared" si="24"/>
        <v>0</v>
      </c>
      <c r="S90" s="43">
        <f t="shared" si="16"/>
        <v>0</v>
      </c>
      <c r="T90" s="32">
        <f>IF(AND($C$5&lt;=B90,B90&lt;= $C$17), FV($C$23/12,12*C90,$C$32,$C$20,0)*-1,0)</f>
        <v>0</v>
      </c>
      <c r="V90" s="5">
        <f t="shared" si="9"/>
        <v>0</v>
      </c>
      <c r="W90" s="5">
        <f t="shared" si="10"/>
        <v>0</v>
      </c>
      <c r="X90" s="5" t="e">
        <f t="shared" si="11"/>
        <v>#VALUE!</v>
      </c>
      <c r="Z90" s="5">
        <f t="shared" si="12"/>
        <v>0</v>
      </c>
      <c r="AA90" s="70" t="str">
        <f t="shared" si="17"/>
        <v/>
      </c>
      <c r="AB90" s="45">
        <v>0</v>
      </c>
      <c r="AC90" s="5">
        <f>IF(AND($C$5&lt;=B90, B90&lt;=$C$17), FV($C$22/12,12*D90,$C$21,$C$20,0)*-1,0)</f>
        <v>0</v>
      </c>
      <c r="AE90" s="5">
        <f t="shared" si="13"/>
        <v>0</v>
      </c>
      <c r="AF90" s="5">
        <f t="shared" si="14"/>
        <v>0</v>
      </c>
      <c r="AG90" s="5">
        <f t="shared" si="15"/>
        <v>0</v>
      </c>
      <c r="AI90" s="5">
        <f t="shared" si="18"/>
        <v>0</v>
      </c>
      <c r="AJ90" s="71" t="str">
        <f t="shared" si="19"/>
        <v/>
      </c>
      <c r="AK90" s="65">
        <v>0</v>
      </c>
      <c r="AL90" s="66"/>
    </row>
    <row r="91" spans="1:38" s="5" customFormat="1" x14ac:dyDescent="0.35">
      <c r="A91"/>
      <c r="B91" s="16">
        <v>55</v>
      </c>
      <c r="C91">
        <f t="shared" si="20"/>
        <v>55</v>
      </c>
      <c r="D91" s="17" t="str">
        <f>IF(AND($C$5&lt;=B91, B91&lt;=$C$17), B91-$C$5, "")</f>
        <v/>
      </c>
      <c r="E91" s="17" t="str">
        <f t="shared" si="1"/>
        <v/>
      </c>
      <c r="F91" s="26">
        <f t="shared" si="21"/>
        <v>-54</v>
      </c>
      <c r="G91" s="18">
        <f t="shared" si="3"/>
        <v>55</v>
      </c>
      <c r="H91" s="11">
        <f t="shared" si="22"/>
        <v>0</v>
      </c>
      <c r="I91" s="10">
        <f t="shared" si="5"/>
        <v>0</v>
      </c>
      <c r="J91" s="11">
        <f>IF(B91&gt;=$C$5,($C$17-$C$5)-C91, "")</f>
        <v>-55</v>
      </c>
      <c r="K91" s="11">
        <f>IF(B91&gt;=$C$5,J91*$C$9*$C$11,"")</f>
        <v>0</v>
      </c>
      <c r="L91" s="11">
        <f t="shared" si="23"/>
        <v>0</v>
      </c>
      <c r="M91" s="11">
        <f>IF(B91&gt;=$C$5, (18-$C$16)-C91, "")</f>
        <v>-37</v>
      </c>
      <c r="N91" s="11">
        <f>IF(B91&gt;=$C$5,4*$C$15*$C$14,"")</f>
        <v>0</v>
      </c>
      <c r="O91" s="11">
        <f t="shared" si="7"/>
        <v>0</v>
      </c>
      <c r="P91" s="5">
        <f>IF(B91&gt;=$C$5,$C$13-C91,"")</f>
        <v>-54</v>
      </c>
      <c r="Q91" s="5">
        <f>IF(B91&gt;=$C$5,$C$12/$C$13*P91,"")</f>
        <v>0</v>
      </c>
      <c r="R91" s="5">
        <f t="shared" si="24"/>
        <v>0</v>
      </c>
      <c r="S91" s="43">
        <f t="shared" si="16"/>
        <v>0</v>
      </c>
      <c r="T91" s="32">
        <f>IF(AND($C$5&lt;=B91,B91&lt;= $C$17), FV($C$23/12,12*C91,$C$32,$C$20,0)*-1,0)</f>
        <v>0</v>
      </c>
      <c r="V91" s="5">
        <f t="shared" si="9"/>
        <v>0</v>
      </c>
      <c r="W91" s="5">
        <f t="shared" si="10"/>
        <v>0</v>
      </c>
      <c r="X91" s="5" t="e">
        <f t="shared" si="11"/>
        <v>#VALUE!</v>
      </c>
      <c r="Z91" s="5">
        <f t="shared" si="12"/>
        <v>0</v>
      </c>
      <c r="AA91" s="70" t="str">
        <f t="shared" si="17"/>
        <v/>
      </c>
      <c r="AB91" s="45">
        <v>0</v>
      </c>
      <c r="AC91" s="5">
        <f>IF(AND($C$5&lt;=B91, B91&lt;=$C$17), FV($C$22/12,12*D91,$C$21,$C$20,0)*-1,0)</f>
        <v>0</v>
      </c>
      <c r="AE91" s="5">
        <f t="shared" si="13"/>
        <v>0</v>
      </c>
      <c r="AF91" s="5">
        <f t="shared" si="14"/>
        <v>0</v>
      </c>
      <c r="AG91" s="5">
        <f t="shared" si="15"/>
        <v>0</v>
      </c>
      <c r="AI91" s="5">
        <f t="shared" si="18"/>
        <v>0</v>
      </c>
      <c r="AJ91" s="71" t="str">
        <f t="shared" si="19"/>
        <v/>
      </c>
      <c r="AK91" s="65">
        <v>0</v>
      </c>
      <c r="AL91" s="66"/>
    </row>
    <row r="92" spans="1:38" s="5" customFormat="1" x14ac:dyDescent="0.35">
      <c r="A92"/>
      <c r="B92" s="16">
        <v>56</v>
      </c>
      <c r="C92">
        <f t="shared" si="20"/>
        <v>56</v>
      </c>
      <c r="D92" s="17" t="str">
        <f>IF(AND($C$5&lt;=B92, B92&lt;=$C$17), B92-$C$5, "")</f>
        <v/>
      </c>
      <c r="E92" s="17" t="str">
        <f t="shared" si="1"/>
        <v/>
      </c>
      <c r="F92" s="26">
        <f t="shared" si="21"/>
        <v>-55</v>
      </c>
      <c r="G92" s="18">
        <f t="shared" si="3"/>
        <v>56</v>
      </c>
      <c r="H92" s="11">
        <f t="shared" si="22"/>
        <v>0</v>
      </c>
      <c r="I92" s="10">
        <f t="shared" si="5"/>
        <v>0</v>
      </c>
      <c r="J92" s="11">
        <f>IF(B92&gt;=$C$5,($C$17-$C$5)-C92, "")</f>
        <v>-56</v>
      </c>
      <c r="K92" s="11">
        <f>IF(B92&gt;=$C$5,J92*$C$9*$C$11,"")</f>
        <v>0</v>
      </c>
      <c r="L92" s="11">
        <f t="shared" si="23"/>
        <v>0</v>
      </c>
      <c r="M92" s="11">
        <f>IF(B92&gt;=$C$5, (18-$C$16)-C92, "")</f>
        <v>-38</v>
      </c>
      <c r="N92" s="11">
        <f>IF(B92&gt;=$C$5,4*$C$15*$C$14,"")</f>
        <v>0</v>
      </c>
      <c r="O92" s="11">
        <f t="shared" si="7"/>
        <v>0</v>
      </c>
      <c r="P92" s="5">
        <f>IF(B92&gt;=$C$5,$C$13-C92,"")</f>
        <v>-55</v>
      </c>
      <c r="Q92" s="5">
        <f>IF(B92&gt;=$C$5,$C$12/$C$13*P92,"")</f>
        <v>0</v>
      </c>
      <c r="R92" s="5">
        <f t="shared" si="24"/>
        <v>0</v>
      </c>
      <c r="S92" s="43">
        <f t="shared" si="16"/>
        <v>0</v>
      </c>
      <c r="T92" s="32">
        <f>IF(AND($C$5&lt;=B92,B92&lt;= $C$17), FV($C$23/12,12*C92,$C$32,$C$20,0)*-1,0)</f>
        <v>0</v>
      </c>
      <c r="V92" s="5">
        <f t="shared" si="9"/>
        <v>0</v>
      </c>
      <c r="W92" s="5">
        <f t="shared" si="10"/>
        <v>0</v>
      </c>
      <c r="X92" s="5" t="e">
        <f t="shared" si="11"/>
        <v>#VALUE!</v>
      </c>
      <c r="Z92" s="5">
        <f t="shared" si="12"/>
        <v>0</v>
      </c>
      <c r="AA92" s="70" t="str">
        <f t="shared" si="17"/>
        <v/>
      </c>
      <c r="AB92" s="45">
        <v>0</v>
      </c>
      <c r="AC92" s="5">
        <f>IF(AND($C$5&lt;=B92, B92&lt;=$C$17), FV($C$22/12,12*D92,$C$21,$C$20,0)*-1,0)</f>
        <v>0</v>
      </c>
      <c r="AE92" s="5">
        <f t="shared" si="13"/>
        <v>0</v>
      </c>
      <c r="AF92" s="5">
        <f t="shared" si="14"/>
        <v>0</v>
      </c>
      <c r="AG92" s="5">
        <f t="shared" si="15"/>
        <v>0</v>
      </c>
      <c r="AI92" s="5">
        <f t="shared" si="18"/>
        <v>0</v>
      </c>
      <c r="AJ92" s="71" t="str">
        <f t="shared" si="19"/>
        <v/>
      </c>
      <c r="AK92" s="65">
        <v>0</v>
      </c>
      <c r="AL92" s="66"/>
    </row>
    <row r="93" spans="1:38" s="5" customFormat="1" x14ac:dyDescent="0.35">
      <c r="A93"/>
      <c r="B93" s="16">
        <v>57</v>
      </c>
      <c r="C93">
        <f t="shared" si="20"/>
        <v>57</v>
      </c>
      <c r="D93" s="17" t="str">
        <f>IF(AND($C$5&lt;=B93, B93&lt;=$C$17), B93-$C$5, "")</f>
        <v/>
      </c>
      <c r="E93" s="17" t="str">
        <f t="shared" si="1"/>
        <v/>
      </c>
      <c r="F93" s="26">
        <f t="shared" si="21"/>
        <v>-56</v>
      </c>
      <c r="G93" s="18">
        <f t="shared" si="3"/>
        <v>57</v>
      </c>
      <c r="H93" s="11">
        <f t="shared" si="22"/>
        <v>0</v>
      </c>
      <c r="I93" s="10">
        <f t="shared" si="5"/>
        <v>0</v>
      </c>
      <c r="J93" s="11">
        <f>IF(B93&gt;=$C$5,($C$17-$C$5)-C93, "")</f>
        <v>-57</v>
      </c>
      <c r="K93" s="11">
        <f>IF(B93&gt;=$C$5,J93*$C$9*$C$11,"")</f>
        <v>0</v>
      </c>
      <c r="L93" s="11">
        <f t="shared" si="23"/>
        <v>0</v>
      </c>
      <c r="M93" s="11">
        <f>IF(B93&gt;=$C$5, (18-$C$16)-C93, "")</f>
        <v>-39</v>
      </c>
      <c r="N93" s="11">
        <f>IF(B93&gt;=$C$5,4*$C$15*$C$14,"")</f>
        <v>0</v>
      </c>
      <c r="O93" s="11">
        <f t="shared" si="7"/>
        <v>0</v>
      </c>
      <c r="P93" s="5">
        <f>IF(B93&gt;=$C$5,$C$13-C93,"")</f>
        <v>-56</v>
      </c>
      <c r="Q93" s="5">
        <f>IF(B93&gt;=$C$5,$C$12/$C$13*P93,"")</f>
        <v>0</v>
      </c>
      <c r="R93" s="5">
        <f t="shared" si="24"/>
        <v>0</v>
      </c>
      <c r="S93" s="43">
        <f t="shared" si="16"/>
        <v>0</v>
      </c>
      <c r="T93" s="32">
        <f>IF(AND($C$5&lt;=B93,B93&lt;= $C$17), FV($C$23/12,12*C93,$C$32,$C$20,0)*-1,0)</f>
        <v>0</v>
      </c>
      <c r="V93" s="5">
        <f t="shared" si="9"/>
        <v>0</v>
      </c>
      <c r="W93" s="5">
        <f t="shared" si="10"/>
        <v>0</v>
      </c>
      <c r="X93" s="5" t="e">
        <f t="shared" si="11"/>
        <v>#VALUE!</v>
      </c>
      <c r="Z93" s="5">
        <f t="shared" si="12"/>
        <v>0</v>
      </c>
      <c r="AA93" s="70" t="str">
        <f t="shared" si="17"/>
        <v/>
      </c>
      <c r="AB93" s="45">
        <v>0</v>
      </c>
      <c r="AC93" s="5">
        <f>IF(AND($C$5&lt;=B93, B93&lt;=$C$17), FV($C$22/12,12*D93,$C$21,$C$20,0)*-1,0)</f>
        <v>0</v>
      </c>
      <c r="AE93" s="5">
        <f t="shared" si="13"/>
        <v>0</v>
      </c>
      <c r="AF93" s="5">
        <f t="shared" si="14"/>
        <v>0</v>
      </c>
      <c r="AG93" s="5">
        <f t="shared" si="15"/>
        <v>0</v>
      </c>
      <c r="AI93" s="5">
        <f t="shared" si="18"/>
        <v>0</v>
      </c>
      <c r="AJ93" s="71" t="str">
        <f t="shared" si="19"/>
        <v/>
      </c>
      <c r="AK93" s="65">
        <v>0</v>
      </c>
      <c r="AL93" s="66"/>
    </row>
    <row r="94" spans="1:38" s="5" customFormat="1" x14ac:dyDescent="0.35">
      <c r="A94"/>
      <c r="B94" s="16">
        <v>58</v>
      </c>
      <c r="C94">
        <f t="shared" si="20"/>
        <v>58</v>
      </c>
      <c r="D94" s="17" t="str">
        <f>IF(AND($C$5&lt;=B94, B94&lt;=$C$17), B94-$C$5, "")</f>
        <v/>
      </c>
      <c r="E94" s="17" t="str">
        <f t="shared" si="1"/>
        <v/>
      </c>
      <c r="F94" s="26">
        <f t="shared" si="21"/>
        <v>-57</v>
      </c>
      <c r="G94" s="18">
        <f t="shared" si="3"/>
        <v>58</v>
      </c>
      <c r="H94" s="11">
        <f t="shared" si="22"/>
        <v>0</v>
      </c>
      <c r="I94" s="10">
        <f t="shared" si="5"/>
        <v>0</v>
      </c>
      <c r="J94" s="11">
        <f>IF(B94&gt;=$C$5,($C$17-$C$5)-C94, "")</f>
        <v>-58</v>
      </c>
      <c r="K94" s="11">
        <f>IF(B94&gt;=$C$5,J94*$C$9*$C$11,"")</f>
        <v>0</v>
      </c>
      <c r="L94" s="11">
        <f t="shared" si="23"/>
        <v>0</v>
      </c>
      <c r="M94" s="11">
        <f>IF(B94&gt;=$C$5, (18-$C$16)-C94, "")</f>
        <v>-40</v>
      </c>
      <c r="N94" s="11">
        <f>IF(B94&gt;=$C$5,4*$C$15*$C$14,"")</f>
        <v>0</v>
      </c>
      <c r="O94" s="11">
        <f t="shared" si="7"/>
        <v>0</v>
      </c>
      <c r="P94" s="5">
        <f>IF(B94&gt;=$C$5,$C$13-C94,"")</f>
        <v>-57</v>
      </c>
      <c r="Q94" s="5">
        <f>IF(B94&gt;=$C$5,$C$12/$C$13*P94,"")</f>
        <v>0</v>
      </c>
      <c r="R94" s="5">
        <f t="shared" si="24"/>
        <v>0</v>
      </c>
      <c r="S94" s="43">
        <f t="shared" si="16"/>
        <v>0</v>
      </c>
      <c r="T94" s="32">
        <f>IF(AND($C$5&lt;=B94,B94&lt;= $C$17), FV($C$23/12,12*C94,$C$32,$C$20,0)*-1,0)</f>
        <v>0</v>
      </c>
      <c r="V94" s="5">
        <f t="shared" si="9"/>
        <v>0</v>
      </c>
      <c r="W94" s="5">
        <f t="shared" si="10"/>
        <v>0</v>
      </c>
      <c r="X94" s="5" t="e">
        <f t="shared" si="11"/>
        <v>#VALUE!</v>
      </c>
      <c r="Z94" s="5">
        <f t="shared" si="12"/>
        <v>0</v>
      </c>
      <c r="AA94" s="70" t="str">
        <f t="shared" si="17"/>
        <v/>
      </c>
      <c r="AB94" s="45">
        <v>0</v>
      </c>
      <c r="AC94" s="5">
        <f>IF(AND($C$5&lt;=B94, B94&lt;=$C$17), FV($C$22/12,12*D94,$C$21,$C$20,0)*-1,0)</f>
        <v>0</v>
      </c>
      <c r="AE94" s="5">
        <f t="shared" si="13"/>
        <v>0</v>
      </c>
      <c r="AF94" s="5">
        <f t="shared" si="14"/>
        <v>0</v>
      </c>
      <c r="AG94" s="5">
        <f t="shared" si="15"/>
        <v>0</v>
      </c>
      <c r="AI94" s="5">
        <f t="shared" si="18"/>
        <v>0</v>
      </c>
      <c r="AJ94" s="71" t="str">
        <f t="shared" si="19"/>
        <v/>
      </c>
      <c r="AK94" s="65">
        <v>0</v>
      </c>
      <c r="AL94" s="66"/>
    </row>
    <row r="95" spans="1:38" s="5" customFormat="1" x14ac:dyDescent="0.35">
      <c r="A95"/>
      <c r="B95" s="16">
        <v>59</v>
      </c>
      <c r="C95">
        <f t="shared" si="20"/>
        <v>59</v>
      </c>
      <c r="D95" s="17" t="str">
        <f>IF(AND($C$5&lt;=B95, B95&lt;=$C$17), B95-$C$5, "")</f>
        <v/>
      </c>
      <c r="E95" s="17" t="str">
        <f t="shared" si="1"/>
        <v/>
      </c>
      <c r="F95" s="26">
        <f t="shared" si="21"/>
        <v>-58</v>
      </c>
      <c r="G95" s="18">
        <f t="shared" si="3"/>
        <v>59</v>
      </c>
      <c r="H95" s="11">
        <f t="shared" si="22"/>
        <v>0</v>
      </c>
      <c r="I95" s="10">
        <f t="shared" si="5"/>
        <v>0</v>
      </c>
      <c r="J95" s="11">
        <f>IF(B95&gt;=$C$5,($C$17-$C$5)-C95, "")</f>
        <v>-59</v>
      </c>
      <c r="K95" s="11">
        <f>IF(B95&gt;=$C$5,J95*$C$9*$C$11,"")</f>
        <v>0</v>
      </c>
      <c r="L95" s="11">
        <f t="shared" si="23"/>
        <v>0</v>
      </c>
      <c r="M95" s="11">
        <f>IF(B95&gt;=$C$5, (18-$C$16)-C95, "")</f>
        <v>-41</v>
      </c>
      <c r="N95" s="11">
        <f>IF(B95&gt;=$C$5,4*$C$15*$C$14,"")</f>
        <v>0</v>
      </c>
      <c r="O95" s="11">
        <f t="shared" si="7"/>
        <v>0</v>
      </c>
      <c r="P95" s="5">
        <f>IF(B95&gt;=$C$5,$C$13-C95,"")</f>
        <v>-58</v>
      </c>
      <c r="Q95" s="5">
        <f>IF(B95&gt;=$C$5,$C$12/$C$13*P95,"")</f>
        <v>0</v>
      </c>
      <c r="R95" s="5">
        <f t="shared" si="24"/>
        <v>0</v>
      </c>
      <c r="S95" s="43">
        <f t="shared" si="16"/>
        <v>0</v>
      </c>
      <c r="T95" s="32">
        <f>IF(AND($C$5&lt;=B95,B95&lt;= $C$17), FV($C$23/12,12*C95,$C$32,$C$20,0)*-1,0)</f>
        <v>0</v>
      </c>
      <c r="V95" s="5">
        <f t="shared" si="9"/>
        <v>0</v>
      </c>
      <c r="W95" s="5">
        <f t="shared" si="10"/>
        <v>0</v>
      </c>
      <c r="X95" s="5" t="e">
        <f t="shared" si="11"/>
        <v>#VALUE!</v>
      </c>
      <c r="Z95" s="5">
        <f t="shared" si="12"/>
        <v>0</v>
      </c>
      <c r="AA95" s="70" t="str">
        <f t="shared" si="17"/>
        <v/>
      </c>
      <c r="AB95" s="45">
        <v>0</v>
      </c>
      <c r="AC95" s="5">
        <f>IF(AND($C$5&lt;=B95, B95&lt;=$C$17), FV($C$22/12,12*D95,$C$21,$C$20,0)*-1,0)</f>
        <v>0</v>
      </c>
      <c r="AE95" s="5">
        <f t="shared" si="13"/>
        <v>0</v>
      </c>
      <c r="AF95" s="5">
        <f t="shared" si="14"/>
        <v>0</v>
      </c>
      <c r="AG95" s="5">
        <f t="shared" si="15"/>
        <v>0</v>
      </c>
      <c r="AI95" s="5">
        <f t="shared" si="18"/>
        <v>0</v>
      </c>
      <c r="AJ95" s="71" t="str">
        <f t="shared" si="19"/>
        <v/>
      </c>
      <c r="AK95" s="65">
        <v>0</v>
      </c>
      <c r="AL95" s="66"/>
    </row>
    <row r="96" spans="1:38" s="5" customFormat="1" x14ac:dyDescent="0.35">
      <c r="A96"/>
      <c r="B96" s="16">
        <v>60</v>
      </c>
      <c r="C96">
        <f t="shared" si="20"/>
        <v>60</v>
      </c>
      <c r="D96" s="17" t="str">
        <f>IF(AND($C$5&lt;=B96, B96&lt;=$C$17), B96-$C$5, "")</f>
        <v/>
      </c>
      <c r="E96" s="17" t="str">
        <f t="shared" si="1"/>
        <v/>
      </c>
      <c r="F96" s="26">
        <f t="shared" si="21"/>
        <v>-59</v>
      </c>
      <c r="G96" s="18">
        <f t="shared" si="3"/>
        <v>60</v>
      </c>
      <c r="H96" s="11">
        <f t="shared" si="22"/>
        <v>0</v>
      </c>
      <c r="I96" s="10">
        <f t="shared" si="5"/>
        <v>0</v>
      </c>
      <c r="J96" s="11">
        <f>IF(B96&gt;=$C$5,($C$17-$C$5)-C96, "")</f>
        <v>-60</v>
      </c>
      <c r="K96" s="11">
        <f>IF(B96&gt;=$C$5,J96*$C$9*$C$11,"")</f>
        <v>0</v>
      </c>
      <c r="L96" s="11">
        <f t="shared" si="23"/>
        <v>0</v>
      </c>
      <c r="M96" s="11">
        <f>IF(B96&gt;=$C$5, (18-$C$16)-C96, "")</f>
        <v>-42</v>
      </c>
      <c r="N96" s="11">
        <f>IF(B96&gt;=$C$5,4*$C$15*$C$14,"")</f>
        <v>0</v>
      </c>
      <c r="O96" s="11">
        <f t="shared" si="7"/>
        <v>0</v>
      </c>
      <c r="P96" s="5">
        <f>IF(B96&gt;=$C$5,$C$13-C96,"")</f>
        <v>-59</v>
      </c>
      <c r="Q96" s="5">
        <f>IF(B96&gt;=$C$5,$C$12/$C$13*P96,"")</f>
        <v>0</v>
      </c>
      <c r="R96" s="5">
        <f t="shared" si="24"/>
        <v>0</v>
      </c>
      <c r="S96" s="43">
        <f t="shared" si="16"/>
        <v>0</v>
      </c>
      <c r="T96" s="32">
        <f>IF(AND($C$5&lt;=B96,B96&lt;= $C$17), FV($C$23/12,12*C96,$C$32,$C$20,0)*-1,0)</f>
        <v>0</v>
      </c>
      <c r="V96" s="5">
        <f t="shared" si="9"/>
        <v>0</v>
      </c>
      <c r="W96" s="5">
        <f t="shared" si="10"/>
        <v>0</v>
      </c>
      <c r="X96" s="5" t="e">
        <f t="shared" si="11"/>
        <v>#VALUE!</v>
      </c>
      <c r="Z96" s="5">
        <f t="shared" si="12"/>
        <v>0</v>
      </c>
      <c r="AA96" s="70" t="str">
        <f t="shared" si="17"/>
        <v/>
      </c>
      <c r="AB96" s="45">
        <v>0</v>
      </c>
      <c r="AC96" s="5">
        <f>IF(AND($C$5&lt;=B96, B96&lt;=$C$17), FV($C$22/12,12*D96,$C$21,$C$20,0)*-1,0)</f>
        <v>0</v>
      </c>
      <c r="AE96" s="5">
        <f t="shared" si="13"/>
        <v>0</v>
      </c>
      <c r="AF96" s="5">
        <f t="shared" si="14"/>
        <v>0</v>
      </c>
      <c r="AG96" s="5">
        <f t="shared" si="15"/>
        <v>0</v>
      </c>
      <c r="AI96" s="5">
        <f t="shared" si="18"/>
        <v>0</v>
      </c>
      <c r="AJ96" s="71" t="str">
        <f t="shared" si="19"/>
        <v/>
      </c>
      <c r="AK96" s="65">
        <v>0</v>
      </c>
      <c r="AL96" s="66"/>
    </row>
    <row r="97" spans="1:38" s="5" customFormat="1" x14ac:dyDescent="0.35">
      <c r="A97"/>
      <c r="B97" s="16">
        <v>61</v>
      </c>
      <c r="C97">
        <f t="shared" si="20"/>
        <v>61</v>
      </c>
      <c r="D97" s="17" t="str">
        <f>IF(AND($C$5&lt;=B97, B97&lt;=$C$17), B97-$C$5, "")</f>
        <v/>
      </c>
      <c r="E97" s="17" t="str">
        <f t="shared" si="1"/>
        <v/>
      </c>
      <c r="F97" s="26">
        <f t="shared" si="21"/>
        <v>-60</v>
      </c>
      <c r="G97" s="18">
        <f t="shared" si="3"/>
        <v>61</v>
      </c>
      <c r="H97" s="11">
        <f t="shared" si="22"/>
        <v>0</v>
      </c>
      <c r="I97" s="10">
        <f t="shared" si="5"/>
        <v>0</v>
      </c>
      <c r="J97" s="11">
        <f>IF(B97&gt;=$C$5,($C$17-$C$5)-C97, "")</f>
        <v>-61</v>
      </c>
      <c r="K97" s="11">
        <f>IF(B97&gt;=$C$5,J97*$C$9*$C$11,"")</f>
        <v>0</v>
      </c>
      <c r="L97" s="11">
        <f t="shared" si="23"/>
        <v>0</v>
      </c>
      <c r="M97" s="11">
        <f>IF(B97&gt;=$C$5, (18-$C$16)-C97, "")</f>
        <v>-43</v>
      </c>
      <c r="N97" s="11">
        <f>IF(B97&gt;=$C$5,4*$C$15*$C$14,"")</f>
        <v>0</v>
      </c>
      <c r="O97" s="11">
        <f t="shared" si="7"/>
        <v>0</v>
      </c>
      <c r="P97" s="5">
        <f>IF(B97&gt;=$C$5,$C$13-C97,"")</f>
        <v>-60</v>
      </c>
      <c r="Q97" s="5">
        <f>IF(B97&gt;=$C$5,$C$12/$C$13*P97,"")</f>
        <v>0</v>
      </c>
      <c r="R97" s="5">
        <f t="shared" si="24"/>
        <v>0</v>
      </c>
      <c r="S97" s="43">
        <f t="shared" si="16"/>
        <v>0</v>
      </c>
      <c r="T97" s="32">
        <f>IF(AND($C$5&lt;=B97,B97&lt;= $C$17), FV($C$23/12,12*C97,$C$32,$C$20,0)*-1,0)</f>
        <v>0</v>
      </c>
      <c r="V97" s="5">
        <f t="shared" si="9"/>
        <v>0</v>
      </c>
      <c r="W97" s="5">
        <f t="shared" si="10"/>
        <v>0</v>
      </c>
      <c r="X97" s="5" t="e">
        <f t="shared" si="11"/>
        <v>#VALUE!</v>
      </c>
      <c r="Z97" s="5">
        <f t="shared" si="12"/>
        <v>0</v>
      </c>
      <c r="AA97" s="70" t="str">
        <f t="shared" si="17"/>
        <v/>
      </c>
      <c r="AB97" s="45">
        <v>0</v>
      </c>
      <c r="AC97" s="5">
        <f>IF(AND($C$5&lt;=B97, B97&lt;=$C$17), FV($C$22/12,12*D97,$C$21,$C$20,0)*-1,0)</f>
        <v>0</v>
      </c>
      <c r="AE97" s="5">
        <f t="shared" si="13"/>
        <v>0</v>
      </c>
      <c r="AF97" s="5">
        <f t="shared" si="14"/>
        <v>0</v>
      </c>
      <c r="AG97" s="5">
        <f t="shared" si="15"/>
        <v>0</v>
      </c>
      <c r="AI97" s="5">
        <f t="shared" si="18"/>
        <v>0</v>
      </c>
      <c r="AJ97" s="71" t="str">
        <f t="shared" si="19"/>
        <v/>
      </c>
      <c r="AK97" s="65">
        <v>0</v>
      </c>
      <c r="AL97" s="66"/>
    </row>
    <row r="98" spans="1:38" s="5" customFormat="1" x14ac:dyDescent="0.35">
      <c r="A98"/>
      <c r="B98" s="16">
        <v>62</v>
      </c>
      <c r="C98">
        <f t="shared" si="20"/>
        <v>62</v>
      </c>
      <c r="D98" s="17" t="str">
        <f>IF(AND($C$5&lt;=B98, B98&lt;=$C$17), B98-$C$5, "")</f>
        <v/>
      </c>
      <c r="E98" s="17" t="str">
        <f t="shared" si="1"/>
        <v/>
      </c>
      <c r="F98" s="26">
        <f t="shared" si="21"/>
        <v>-61</v>
      </c>
      <c r="G98" s="18">
        <f t="shared" si="3"/>
        <v>62</v>
      </c>
      <c r="H98" s="11">
        <f t="shared" si="22"/>
        <v>0</v>
      </c>
      <c r="I98" s="10">
        <f t="shared" si="5"/>
        <v>0</v>
      </c>
      <c r="J98" s="11">
        <f>IF(B98&gt;=$C$5,($C$17-$C$5)-C98, "")</f>
        <v>-62</v>
      </c>
      <c r="K98" s="11">
        <f>IF(B98&gt;=$C$5,J98*$C$9*$C$11,"")</f>
        <v>0</v>
      </c>
      <c r="L98" s="11">
        <f t="shared" si="23"/>
        <v>0</v>
      </c>
      <c r="M98" s="11">
        <f>IF(B98&gt;=$C$5, (18-$C$16)-C98, "")</f>
        <v>-44</v>
      </c>
      <c r="N98" s="11">
        <f>IF(B98&gt;=$C$5,4*$C$15*$C$14,"")</f>
        <v>0</v>
      </c>
      <c r="O98" s="11">
        <f t="shared" si="7"/>
        <v>0</v>
      </c>
      <c r="P98" s="5">
        <f>IF(B98&gt;=$C$5,$C$13-C98,"")</f>
        <v>-61</v>
      </c>
      <c r="Q98" s="5">
        <f>IF(B98&gt;=$C$5,$C$12/$C$13*P98,"")</f>
        <v>0</v>
      </c>
      <c r="R98" s="5">
        <f t="shared" si="24"/>
        <v>0</v>
      </c>
      <c r="S98" s="43">
        <f t="shared" si="16"/>
        <v>0</v>
      </c>
      <c r="T98" s="32">
        <f>IF(AND($C$5&lt;=B98,B98&lt;= $C$17), FV($C$23/12,12*C98,$C$32,$C$20,0)*-1,0)</f>
        <v>0</v>
      </c>
      <c r="V98" s="5">
        <f t="shared" si="9"/>
        <v>0</v>
      </c>
      <c r="W98" s="5">
        <f t="shared" si="10"/>
        <v>0</v>
      </c>
      <c r="X98" s="5" t="e">
        <f t="shared" si="11"/>
        <v>#VALUE!</v>
      </c>
      <c r="Z98" s="5">
        <f t="shared" si="12"/>
        <v>0</v>
      </c>
      <c r="AA98" s="70" t="str">
        <f t="shared" si="17"/>
        <v/>
      </c>
      <c r="AB98" s="45">
        <v>0</v>
      </c>
      <c r="AC98" s="5">
        <f>IF(AND($C$5&lt;=B98, B98&lt;=$C$17), FV($C$22/12,12*D98,$C$21,$C$20,0)*-1,0)</f>
        <v>0</v>
      </c>
      <c r="AE98" s="5">
        <f t="shared" si="13"/>
        <v>0</v>
      </c>
      <c r="AF98" s="5">
        <f t="shared" si="14"/>
        <v>0</v>
      </c>
      <c r="AG98" s="5">
        <f t="shared" si="15"/>
        <v>0</v>
      </c>
      <c r="AI98" s="5">
        <f t="shared" si="18"/>
        <v>0</v>
      </c>
      <c r="AJ98" s="71" t="str">
        <f t="shared" si="19"/>
        <v/>
      </c>
      <c r="AK98" s="65">
        <v>0</v>
      </c>
      <c r="AL98" s="66"/>
    </row>
    <row r="99" spans="1:38" s="5" customFormat="1" x14ac:dyDescent="0.35">
      <c r="A99"/>
      <c r="B99" s="16">
        <v>63</v>
      </c>
      <c r="C99">
        <f t="shared" si="20"/>
        <v>63</v>
      </c>
      <c r="D99" s="17" t="str">
        <f>IF(AND($C$5&lt;=B99, B99&lt;=$C$17), B99-$C$5, "")</f>
        <v/>
      </c>
      <c r="E99" s="17" t="str">
        <f t="shared" si="1"/>
        <v/>
      </c>
      <c r="F99" s="26">
        <f t="shared" si="21"/>
        <v>-62</v>
      </c>
      <c r="G99" s="18">
        <f t="shared" si="3"/>
        <v>63</v>
      </c>
      <c r="H99" s="11">
        <f t="shared" si="22"/>
        <v>0</v>
      </c>
      <c r="I99" s="10">
        <f t="shared" si="5"/>
        <v>0</v>
      </c>
      <c r="J99" s="11">
        <f>IF(B99&gt;=$C$5,($C$17-$C$5)-C99, "")</f>
        <v>-63</v>
      </c>
      <c r="K99" s="11">
        <f>IF(B99&gt;=$C$5,J99*$C$9*$C$11,"")</f>
        <v>0</v>
      </c>
      <c r="L99" s="11">
        <f t="shared" si="23"/>
        <v>0</v>
      </c>
      <c r="M99" s="11">
        <f>IF(B99&gt;=$C$5, (18-$C$16)-C99, "")</f>
        <v>-45</v>
      </c>
      <c r="N99" s="11">
        <f>IF(B99&gt;=$C$5,4*$C$15*$C$14,"")</f>
        <v>0</v>
      </c>
      <c r="O99" s="11">
        <f t="shared" si="7"/>
        <v>0</v>
      </c>
      <c r="P99" s="5">
        <f>IF(B99&gt;=$C$5,$C$13-C99,"")</f>
        <v>-62</v>
      </c>
      <c r="Q99" s="5">
        <f>IF(B99&gt;=$C$5,$C$12/$C$13*P99,"")</f>
        <v>0</v>
      </c>
      <c r="R99" s="5">
        <f t="shared" si="24"/>
        <v>0</v>
      </c>
      <c r="S99" s="43">
        <f t="shared" si="16"/>
        <v>0</v>
      </c>
      <c r="T99" s="32">
        <f>IF(AND($C$5&lt;=B99,B99&lt;= $C$17), FV($C$23/12,12*C99,$C$32,$C$20,0)*-1,0)</f>
        <v>0</v>
      </c>
      <c r="V99" s="5">
        <f t="shared" si="9"/>
        <v>0</v>
      </c>
      <c r="W99" s="5">
        <f t="shared" si="10"/>
        <v>0</v>
      </c>
      <c r="X99" s="5" t="e">
        <f t="shared" si="11"/>
        <v>#VALUE!</v>
      </c>
      <c r="Z99" s="5">
        <f t="shared" si="12"/>
        <v>0</v>
      </c>
      <c r="AA99" s="70" t="str">
        <f t="shared" si="17"/>
        <v/>
      </c>
      <c r="AB99" s="45">
        <v>0</v>
      </c>
      <c r="AC99" s="5">
        <f>IF(AND($C$5&lt;=B99, B99&lt;=$C$17), FV($C$22/12,12*D99,$C$21,$C$20,0)*-1,0)</f>
        <v>0</v>
      </c>
      <c r="AE99" s="5">
        <f t="shared" si="13"/>
        <v>0</v>
      </c>
      <c r="AF99" s="5">
        <f t="shared" si="14"/>
        <v>0</v>
      </c>
      <c r="AG99" s="5">
        <f t="shared" si="15"/>
        <v>0</v>
      </c>
      <c r="AI99" s="5">
        <f t="shared" si="18"/>
        <v>0</v>
      </c>
      <c r="AJ99" s="71" t="str">
        <f t="shared" si="19"/>
        <v/>
      </c>
      <c r="AK99" s="65">
        <v>0</v>
      </c>
      <c r="AL99" s="66"/>
    </row>
    <row r="100" spans="1:38" s="5" customFormat="1" x14ac:dyDescent="0.35">
      <c r="A100"/>
      <c r="B100" s="16">
        <v>64</v>
      </c>
      <c r="C100">
        <f t="shared" ref="C100:C131" si="25">IF($C$5&lt;=B100,$B100-$C$5,"")</f>
        <v>64</v>
      </c>
      <c r="D100" s="17" t="str">
        <f>IF(AND($C$5&lt;=B100, B100&lt;=$C$17), B100-$C$5, "")</f>
        <v/>
      </c>
      <c r="E100" s="17" t="str">
        <f t="shared" ref="E100:E136" si="26">IF(AND($C$17&lt;=B100, B100&lt;=$C$18), B100-$C$17, "")</f>
        <v/>
      </c>
      <c r="F100" s="26">
        <f t="shared" ref="F100:F136" si="27">IF(B100&gt;=$C$5, $C$8-C100, "")</f>
        <v>-63</v>
      </c>
      <c r="G100" s="18">
        <f t="shared" ref="G100" si="28">IF(B100&gt;=$C$17, B100-$C$17, "")</f>
        <v>64</v>
      </c>
      <c r="H100" s="11">
        <f t="shared" ref="H100:H136" si="29">IF(B100&gt;=$C$5,$C$7/$C$8*F100,"")</f>
        <v>0</v>
      </c>
      <c r="I100" s="10">
        <f t="shared" ref="I100:I136" si="30">IF(H100&gt;0,H100,0)</f>
        <v>0</v>
      </c>
      <c r="J100" s="11">
        <f>IF(B100&gt;=$C$5,($C$17-$C$5)-C100, "")</f>
        <v>-64</v>
      </c>
      <c r="K100" s="11">
        <f>IF(B100&gt;=$C$5,J100*$C$9*$C$11,"")</f>
        <v>0</v>
      </c>
      <c r="L100" s="11">
        <f t="shared" si="23"/>
        <v>0</v>
      </c>
      <c r="M100" s="11">
        <f>IF(B100&gt;=$C$5, (18-$C$16)-C100, "")</f>
        <v>-46</v>
      </c>
      <c r="N100" s="11">
        <f>IF(B100&gt;=$C$5,4*$C$15*$C$14,"")</f>
        <v>0</v>
      </c>
      <c r="O100" s="11">
        <f t="shared" ref="O100:O136" si="31">IF(M100&gt;=0,N100,0)</f>
        <v>0</v>
      </c>
      <c r="P100" s="5">
        <f>IF(B100&gt;=$C$5,$C$13-C100,"")</f>
        <v>-63</v>
      </c>
      <c r="Q100" s="5">
        <f>IF(B100&gt;=$C$5,$C$12/$C$13*P100,"")</f>
        <v>0</v>
      </c>
      <c r="R100" s="5">
        <f t="shared" si="24"/>
        <v>0</v>
      </c>
      <c r="S100" s="43">
        <f t="shared" si="16"/>
        <v>0</v>
      </c>
      <c r="T100" s="32">
        <f>IF(AND($C$5&lt;=B100,B100&lt;= $C$17), FV($C$23/12,12*C100,$C$32,$C$20,0)*-1,0)</f>
        <v>0</v>
      </c>
      <c r="V100" s="5">
        <f t="shared" ref="V100:V105" si="32">Y99*$C$24</f>
        <v>0</v>
      </c>
      <c r="W100" s="5">
        <f t="shared" si="10"/>
        <v>0</v>
      </c>
      <c r="X100" s="5" t="e">
        <f t="shared" ref="X100" si="33">IF($B100&gt;$C$17,$C$28*((1+$C$25)^$E100),0)</f>
        <v>#VALUE!</v>
      </c>
      <c r="Z100" s="5">
        <f t="shared" ref="Z100:Z136" si="34">T100+Y100</f>
        <v>0</v>
      </c>
      <c r="AA100" s="70" t="str">
        <f t="shared" si="17"/>
        <v/>
      </c>
      <c r="AB100" s="45">
        <v>0</v>
      </c>
      <c r="AC100" s="5">
        <f>IF(AND($C$5&lt;=B100, B100&lt;=$C$17), FV($C$22/12,12*D100,$C$21,$C$20,0)*-1,0)</f>
        <v>0</v>
      </c>
      <c r="AE100" s="5">
        <f t="shared" ref="AE100:AE106" si="35">AH99*$C$22</f>
        <v>0</v>
      </c>
      <c r="AF100" s="5">
        <f t="shared" ref="AF100:AF106" si="36">AH99+AE100</f>
        <v>0</v>
      </c>
      <c r="AG100" s="5">
        <f t="shared" ref="AG100:AG101" si="37">IF($B100&gt;$C$17,$C$28*((1+$C$25)^$G100),0)</f>
        <v>0</v>
      </c>
      <c r="AI100" s="5">
        <f t="shared" si="18"/>
        <v>0</v>
      </c>
      <c r="AJ100" s="71" t="str">
        <f t="shared" si="19"/>
        <v/>
      </c>
      <c r="AK100" s="65">
        <v>0</v>
      </c>
      <c r="AL100" s="66"/>
    </row>
    <row r="101" spans="1:38" s="5" customFormat="1" x14ac:dyDescent="0.35">
      <c r="A101"/>
      <c r="B101" s="16">
        <v>65</v>
      </c>
      <c r="C101">
        <f t="shared" si="25"/>
        <v>65</v>
      </c>
      <c r="D101" s="17" t="str">
        <f>IF(AND($C$5&lt;=B101, B101&lt;=$C$17), B101-$C$5, "")</f>
        <v/>
      </c>
      <c r="E101" s="17" t="str">
        <f t="shared" si="26"/>
        <v/>
      </c>
      <c r="F101" s="26">
        <f t="shared" si="27"/>
        <v>-64</v>
      </c>
      <c r="G101" s="18">
        <f>IF(B101&gt;=$C$17, B101-$C$17, "")</f>
        <v>65</v>
      </c>
      <c r="H101" s="11">
        <f t="shared" si="29"/>
        <v>0</v>
      </c>
      <c r="I101" s="10">
        <f t="shared" si="30"/>
        <v>0</v>
      </c>
      <c r="J101" s="11">
        <f>IF(B101&gt;=$C$5,($C$17-$C$5)-C101, "")</f>
        <v>-65</v>
      </c>
      <c r="K101" s="11">
        <f>IF(B101&gt;=$C$5,J101*$C$9*$C$11,"")</f>
        <v>0</v>
      </c>
      <c r="L101" s="11">
        <f t="shared" si="23"/>
        <v>0</v>
      </c>
      <c r="M101" s="11">
        <f>IF(B101&gt;=$C$5, (18-$C$16)-C101, "")</f>
        <v>-47</v>
      </c>
      <c r="N101" s="11">
        <f>IF(B101&gt;=$C$5,4*$C$15*$C$14,"")</f>
        <v>0</v>
      </c>
      <c r="O101" s="11">
        <f t="shared" si="31"/>
        <v>0</v>
      </c>
      <c r="P101" s="5">
        <f>IF(B101&gt;=$C$5,$C$13-C101,"")</f>
        <v>-64</v>
      </c>
      <c r="Q101" s="5">
        <f>IF(B101&gt;=$C$5,$C$12/$C$13*P101,"")</f>
        <v>0</v>
      </c>
      <c r="R101" s="5">
        <f t="shared" si="24"/>
        <v>0</v>
      </c>
      <c r="S101" s="43">
        <f t="shared" ref="S101:S136" si="38">IF(B101&gt;=$C$5,I101+L101+O101+R101,"")</f>
        <v>0</v>
      </c>
      <c r="T101" s="32">
        <f>IF(AND($C$5&lt;=B101,B101&lt;= $C$17), FV($C$23/12,12*C101,$C$32,$C$20,0)*-1,0)</f>
        <v>0</v>
      </c>
      <c r="V101" s="5">
        <f t="shared" si="32"/>
        <v>0</v>
      </c>
      <c r="W101" s="5">
        <f t="shared" ref="W101:W102" si="39">Y100+V101</f>
        <v>0</v>
      </c>
      <c r="X101" s="5" t="e">
        <f>IF($B101&gt;$C$17,$C$28*((1+$C$25)^$E101),0)</f>
        <v>#VALUE!</v>
      </c>
      <c r="Z101" s="5">
        <f t="shared" si="34"/>
        <v>0</v>
      </c>
      <c r="AA101" s="70" t="str">
        <f t="shared" ref="AA101:AA136" si="40">IF(Z101&gt;0,Z101,"")</f>
        <v/>
      </c>
      <c r="AB101" s="45">
        <v>0</v>
      </c>
      <c r="AC101" s="5">
        <f>IF(AND($C$5&lt;=B101, B101&lt;=$C$17), FV($C$22/12,12*D101,$C$21,$C$20,0)*-1,0)</f>
        <v>0</v>
      </c>
      <c r="AE101" s="5">
        <f t="shared" si="35"/>
        <v>0</v>
      </c>
      <c r="AF101" s="5">
        <f t="shared" si="36"/>
        <v>0</v>
      </c>
      <c r="AG101" s="5">
        <f t="shared" si="37"/>
        <v>0</v>
      </c>
      <c r="AI101" s="5">
        <f t="shared" ref="AI101:AI136" si="41">AC101+AH101</f>
        <v>0</v>
      </c>
      <c r="AJ101" s="71" t="str">
        <f t="shared" ref="AJ101:AJ136" si="42">IF(AI101&gt;0,AI101,"")</f>
        <v/>
      </c>
      <c r="AK101" s="65">
        <v>0</v>
      </c>
      <c r="AL101" s="66"/>
    </row>
    <row r="102" spans="1:38" s="5" customFormat="1" x14ac:dyDescent="0.35">
      <c r="A102"/>
      <c r="B102" s="16">
        <v>66</v>
      </c>
      <c r="C102">
        <f t="shared" si="25"/>
        <v>66</v>
      </c>
      <c r="D102" s="17" t="str">
        <f>IF(AND($C$5&lt;=B102, B102&lt;=$C$17), B102-$C$5, "")</f>
        <v/>
      </c>
      <c r="E102" s="17" t="str">
        <f t="shared" si="26"/>
        <v/>
      </c>
      <c r="F102" s="26">
        <f t="shared" si="27"/>
        <v>-65</v>
      </c>
      <c r="G102" s="18">
        <f t="shared" ref="G102:G136" si="43">IF(B102&gt;=$C$17, B102-$C$17, "")</f>
        <v>66</v>
      </c>
      <c r="H102" s="11">
        <f t="shared" si="29"/>
        <v>0</v>
      </c>
      <c r="I102" s="10">
        <f t="shared" si="30"/>
        <v>0</v>
      </c>
      <c r="J102" s="11">
        <f>IF(B102&gt;=$C$5,($C$17-$C$5)-C102, "")</f>
        <v>-66</v>
      </c>
      <c r="K102" s="11">
        <f>IF(B102&gt;=$C$5,J102*$C$9*$C$11,"")</f>
        <v>0</v>
      </c>
      <c r="L102" s="11">
        <f t="shared" si="23"/>
        <v>0</v>
      </c>
      <c r="M102" s="11">
        <f>IF(B102&gt;=$C$5, (18-$C$16)-C102, "")</f>
        <v>-48</v>
      </c>
      <c r="N102" s="11">
        <f>IF(B102&gt;=$C$5,4*$C$15*$C$14,"")</f>
        <v>0</v>
      </c>
      <c r="O102" s="11">
        <f t="shared" si="31"/>
        <v>0</v>
      </c>
      <c r="P102" s="5">
        <f>IF(B102&gt;=$C$5,$C$13-C102,"")</f>
        <v>-65</v>
      </c>
      <c r="Q102" s="5">
        <f>IF(B102&gt;=$C$5,$C$12/$C$13*P102,"")</f>
        <v>0</v>
      </c>
      <c r="R102" s="5">
        <f t="shared" si="24"/>
        <v>0</v>
      </c>
      <c r="S102" s="43">
        <f t="shared" si="38"/>
        <v>0</v>
      </c>
      <c r="T102" s="32">
        <f>IF(AND($C$5&lt;=B102,B102&lt;= $C$17), FV($C$23/12,12*C102,$C$32,$C$20,0)*-1,0)</f>
        <v>0</v>
      </c>
      <c r="V102" s="5">
        <f t="shared" si="32"/>
        <v>0</v>
      </c>
      <c r="W102" s="5">
        <f t="shared" si="39"/>
        <v>0</v>
      </c>
      <c r="X102" s="5">
        <f t="shared" ref="X102:X136" si="44">IF($B102&gt;$C$17,$C$28*((1+$C$25)^$G102),0)</f>
        <v>0</v>
      </c>
      <c r="Z102" s="5">
        <f t="shared" si="34"/>
        <v>0</v>
      </c>
      <c r="AA102" s="70" t="str">
        <f t="shared" si="40"/>
        <v/>
      </c>
      <c r="AB102" s="45">
        <v>0</v>
      </c>
      <c r="AC102" s="5">
        <f>IF(AND($C$5&lt;=B102, B102&lt;=$C$17), FV($C$22/12,12*D102,$C$21,$C$20,0)*-1,0)</f>
        <v>0</v>
      </c>
      <c r="AE102" s="5">
        <f t="shared" si="35"/>
        <v>0</v>
      </c>
      <c r="AF102" s="5">
        <f t="shared" si="36"/>
        <v>0</v>
      </c>
      <c r="AG102" s="5">
        <f>IF($B102&gt;$C$17,$C$28*((1+$C$25)^$G102),0)</f>
        <v>0</v>
      </c>
      <c r="AI102" s="5">
        <f t="shared" si="41"/>
        <v>0</v>
      </c>
      <c r="AJ102" s="71" t="str">
        <f t="shared" si="42"/>
        <v/>
      </c>
      <c r="AK102" s="65">
        <v>0</v>
      </c>
      <c r="AL102" s="66"/>
    </row>
    <row r="103" spans="1:38" s="5" customFormat="1" x14ac:dyDescent="0.35">
      <c r="A103"/>
      <c r="B103" s="16">
        <v>67</v>
      </c>
      <c r="C103">
        <f t="shared" si="25"/>
        <v>67</v>
      </c>
      <c r="D103" s="17" t="str">
        <f>IF(AND($C$5&lt;=B103, B103&lt;=$C$17), B103-$C$5, "")</f>
        <v/>
      </c>
      <c r="E103" s="17" t="str">
        <f t="shared" si="26"/>
        <v/>
      </c>
      <c r="F103" s="26">
        <f t="shared" si="27"/>
        <v>-66</v>
      </c>
      <c r="G103" s="18">
        <f t="shared" si="43"/>
        <v>67</v>
      </c>
      <c r="H103" s="11">
        <f t="shared" si="29"/>
        <v>0</v>
      </c>
      <c r="I103" s="10">
        <f t="shared" si="30"/>
        <v>0</v>
      </c>
      <c r="J103" s="11">
        <f>IF(B103&gt;=$C$5,($C$17-$C$5)-C103, "")</f>
        <v>-67</v>
      </c>
      <c r="K103" s="11">
        <f>IF(B103&gt;=$C$5,J103*$C$9*$C$11,"")</f>
        <v>0</v>
      </c>
      <c r="L103" s="11">
        <f t="shared" si="23"/>
        <v>0</v>
      </c>
      <c r="M103" s="11">
        <f>IF(B103&gt;=$C$5, (18-$C$16)-C103, "")</f>
        <v>-49</v>
      </c>
      <c r="N103" s="11">
        <f>IF(B103&gt;=$C$5,4*$C$15*$C$14,"")</f>
        <v>0</v>
      </c>
      <c r="O103" s="11">
        <f t="shared" si="31"/>
        <v>0</v>
      </c>
      <c r="P103" s="5">
        <f>IF(B103&gt;=$C$5,$C$13-C103,"")</f>
        <v>-66</v>
      </c>
      <c r="Q103" s="5">
        <f>IF(B103&gt;=$C$5,$C$12/$C$13*P103,"")</f>
        <v>0</v>
      </c>
      <c r="R103" s="5">
        <f t="shared" si="24"/>
        <v>0</v>
      </c>
      <c r="S103" s="43">
        <f t="shared" si="38"/>
        <v>0</v>
      </c>
      <c r="T103" s="32">
        <f>IF(AND($C$5&lt;=B103,B103&lt;= $C$17), FV($C$23/12,12*C103,$C$32,$C$20,0)*-1,0)</f>
        <v>0</v>
      </c>
      <c r="V103" s="5">
        <f t="shared" si="32"/>
        <v>0</v>
      </c>
      <c r="W103" s="5">
        <f>Y102+V103</f>
        <v>0</v>
      </c>
      <c r="X103" s="5">
        <f t="shared" si="44"/>
        <v>0</v>
      </c>
      <c r="Z103" s="5">
        <f t="shared" si="34"/>
        <v>0</v>
      </c>
      <c r="AA103" s="70" t="str">
        <f t="shared" si="40"/>
        <v/>
      </c>
      <c r="AB103" s="45">
        <v>0</v>
      </c>
      <c r="AC103" s="5">
        <f>IF(AND($C$5&lt;=B103, B103&lt;=$C$17), FV($C$22/12,12*D103,$C$21,$C$20,0)*-1,0)</f>
        <v>0</v>
      </c>
      <c r="AE103" s="5">
        <f t="shared" si="35"/>
        <v>0</v>
      </c>
      <c r="AF103" s="5">
        <f t="shared" si="36"/>
        <v>0</v>
      </c>
      <c r="AG103" s="5">
        <f t="shared" ref="AG103:AG136" si="45">IF($B103&gt;$C$17,$C$28*((1+$C$25)^$G103),0)</f>
        <v>0</v>
      </c>
      <c r="AI103" s="5">
        <f t="shared" si="41"/>
        <v>0</v>
      </c>
      <c r="AJ103" s="71" t="str">
        <f t="shared" si="42"/>
        <v/>
      </c>
      <c r="AK103" s="65">
        <v>0</v>
      </c>
      <c r="AL103" s="66"/>
    </row>
    <row r="104" spans="1:38" s="5" customFormat="1" x14ac:dyDescent="0.35">
      <c r="A104"/>
      <c r="B104" s="16">
        <v>68</v>
      </c>
      <c r="C104">
        <f t="shared" si="25"/>
        <v>68</v>
      </c>
      <c r="D104" s="17" t="str">
        <f>IF(AND($C$5&lt;=B104, B104&lt;=$C$17), B104-$C$5, "")</f>
        <v/>
      </c>
      <c r="E104" s="17" t="str">
        <f t="shared" si="26"/>
        <v/>
      </c>
      <c r="F104" s="26">
        <f t="shared" si="27"/>
        <v>-67</v>
      </c>
      <c r="G104" s="18">
        <f t="shared" si="43"/>
        <v>68</v>
      </c>
      <c r="H104" s="11">
        <f t="shared" si="29"/>
        <v>0</v>
      </c>
      <c r="I104" s="10">
        <f t="shared" si="30"/>
        <v>0</v>
      </c>
      <c r="J104" s="11">
        <f>IF(B104&gt;=$C$5,($C$17-$C$5)-C104, "")</f>
        <v>-68</v>
      </c>
      <c r="K104" s="11">
        <f>IF(B104&gt;=$C$5,J104*$C$9*$C$11,"")</f>
        <v>0</v>
      </c>
      <c r="L104" s="11">
        <f t="shared" si="23"/>
        <v>0</v>
      </c>
      <c r="M104" s="11">
        <f>IF(B104&gt;=$C$5, (18-$C$16)-C104, "")</f>
        <v>-50</v>
      </c>
      <c r="N104" s="11">
        <f>IF(B104&gt;=$C$5,4*$C$15*$C$14,"")</f>
        <v>0</v>
      </c>
      <c r="O104" s="11">
        <f t="shared" si="31"/>
        <v>0</v>
      </c>
      <c r="P104" s="5">
        <f>IF(B104&gt;=$C$5,$C$13-C104,"")</f>
        <v>-67</v>
      </c>
      <c r="Q104" s="5">
        <f>IF(B104&gt;=$C$5,$C$12/$C$13*P104,"")</f>
        <v>0</v>
      </c>
      <c r="R104" s="5">
        <f t="shared" si="24"/>
        <v>0</v>
      </c>
      <c r="S104" s="43">
        <f t="shared" si="38"/>
        <v>0</v>
      </c>
      <c r="T104" s="32">
        <f>IF(AND($C$5&lt;=B104,B104&lt;= $C$17), FV($C$23/12,12*C104,$C$32,$C$20,0)*-1,0)</f>
        <v>0</v>
      </c>
      <c r="V104" s="5">
        <f t="shared" si="32"/>
        <v>0</v>
      </c>
      <c r="W104" s="5">
        <f t="shared" ref="W104:W136" si="46">Y103+V104</f>
        <v>0</v>
      </c>
      <c r="X104" s="5">
        <f t="shared" si="44"/>
        <v>0</v>
      </c>
      <c r="Z104" s="5">
        <f t="shared" si="34"/>
        <v>0</v>
      </c>
      <c r="AA104" s="70" t="str">
        <f t="shared" si="40"/>
        <v/>
      </c>
      <c r="AB104" s="45">
        <v>0</v>
      </c>
      <c r="AC104" s="5">
        <f>IF(AND($C$5&lt;=B104, B104&lt;=$C$17), FV($C$22/12,12*D104,$C$21,$C$20,0)*-1,0)</f>
        <v>0</v>
      </c>
      <c r="AE104" s="5">
        <f t="shared" si="35"/>
        <v>0</v>
      </c>
      <c r="AF104" s="5">
        <f t="shared" si="36"/>
        <v>0</v>
      </c>
      <c r="AG104" s="5">
        <f t="shared" si="45"/>
        <v>0</v>
      </c>
      <c r="AI104" s="5">
        <f t="shared" si="41"/>
        <v>0</v>
      </c>
      <c r="AJ104" s="71" t="str">
        <f t="shared" si="42"/>
        <v/>
      </c>
      <c r="AK104" s="65">
        <v>0</v>
      </c>
      <c r="AL104" s="66"/>
    </row>
    <row r="105" spans="1:38" s="5" customFormat="1" x14ac:dyDescent="0.35">
      <c r="A105"/>
      <c r="B105" s="16">
        <v>69</v>
      </c>
      <c r="C105">
        <f t="shared" si="25"/>
        <v>69</v>
      </c>
      <c r="D105" s="17" t="str">
        <f>IF(AND($C$5&lt;=B105, B105&lt;=$C$17), B105-$C$5, "")</f>
        <v/>
      </c>
      <c r="E105" s="17" t="str">
        <f t="shared" si="26"/>
        <v/>
      </c>
      <c r="F105" s="26">
        <f t="shared" si="27"/>
        <v>-68</v>
      </c>
      <c r="G105" s="18">
        <f t="shared" si="43"/>
        <v>69</v>
      </c>
      <c r="H105" s="11">
        <f t="shared" si="29"/>
        <v>0</v>
      </c>
      <c r="I105" s="10">
        <f t="shared" si="30"/>
        <v>0</v>
      </c>
      <c r="J105" s="11">
        <f>IF(B105&gt;=$C$5,($C$17-$C$5)-C105, "")</f>
        <v>-69</v>
      </c>
      <c r="K105" s="11">
        <f>IF(B105&gt;=$C$5,J105*$C$9*$C$11,"")</f>
        <v>0</v>
      </c>
      <c r="L105" s="11">
        <f t="shared" si="23"/>
        <v>0</v>
      </c>
      <c r="M105" s="11">
        <f>IF(B105&gt;=$C$5, (18-$C$16)-C105, "")</f>
        <v>-51</v>
      </c>
      <c r="N105" s="11">
        <f>IF(B105&gt;=$C$5,4*$C$15*$C$14,"")</f>
        <v>0</v>
      </c>
      <c r="O105" s="11">
        <f t="shared" si="31"/>
        <v>0</v>
      </c>
      <c r="P105" s="5">
        <f>IF(B105&gt;=$C$5,$C$13-C105,"")</f>
        <v>-68</v>
      </c>
      <c r="Q105" s="5">
        <f>IF(B105&gt;=$C$5,$C$12/$C$13*P105,"")</f>
        <v>0</v>
      </c>
      <c r="R105" s="5">
        <f t="shared" si="24"/>
        <v>0</v>
      </c>
      <c r="S105" s="43">
        <f t="shared" si="38"/>
        <v>0</v>
      </c>
      <c r="T105" s="32">
        <f>IF(AND($C$5&lt;=B105,B105&lt;= $C$17), FV($C$23/12,12*C105,$C$32,$C$20,0)*-1,0)</f>
        <v>0</v>
      </c>
      <c r="U105" s="25" t="s">
        <v>69</v>
      </c>
      <c r="V105" s="5">
        <f t="shared" si="32"/>
        <v>0</v>
      </c>
      <c r="W105" s="5">
        <f t="shared" si="46"/>
        <v>0</v>
      </c>
      <c r="X105" s="5">
        <f t="shared" si="44"/>
        <v>0</v>
      </c>
      <c r="Z105" s="5">
        <f t="shared" si="34"/>
        <v>0</v>
      </c>
      <c r="AA105" s="70" t="str">
        <f t="shared" si="40"/>
        <v/>
      </c>
      <c r="AB105" s="45">
        <v>0</v>
      </c>
      <c r="AC105" s="5">
        <f>IF(AND($C$5&lt;=B105, B105&lt;=$C$17), FV($C$22/12,12*D105,$C$21,$C$20,0)*-1,0)</f>
        <v>0</v>
      </c>
      <c r="AE105" s="5">
        <f t="shared" si="35"/>
        <v>0</v>
      </c>
      <c r="AF105" s="5">
        <f t="shared" si="36"/>
        <v>0</v>
      </c>
      <c r="AG105" s="5">
        <f t="shared" si="45"/>
        <v>0</v>
      </c>
      <c r="AI105" s="5">
        <f t="shared" si="41"/>
        <v>0</v>
      </c>
      <c r="AJ105" s="71" t="str">
        <f t="shared" si="42"/>
        <v/>
      </c>
      <c r="AK105" s="65">
        <v>0</v>
      </c>
      <c r="AL105" s="66"/>
    </row>
    <row r="106" spans="1:38" s="5" customFormat="1" x14ac:dyDescent="0.35">
      <c r="A106"/>
      <c r="B106" s="16">
        <v>70</v>
      </c>
      <c r="C106">
        <f t="shared" si="25"/>
        <v>70</v>
      </c>
      <c r="D106" s="17" t="str">
        <f>IF(AND($C$5&lt;=B106, B106&lt;=$C$17), B106-$C$5, "")</f>
        <v/>
      </c>
      <c r="E106" s="17" t="str">
        <f t="shared" si="26"/>
        <v/>
      </c>
      <c r="F106" s="26">
        <f t="shared" si="27"/>
        <v>-69</v>
      </c>
      <c r="G106" s="18">
        <f t="shared" si="43"/>
        <v>70</v>
      </c>
      <c r="H106" s="11">
        <f t="shared" si="29"/>
        <v>0</v>
      </c>
      <c r="I106" s="10">
        <f t="shared" si="30"/>
        <v>0</v>
      </c>
      <c r="J106" s="11">
        <f>IF(B106&gt;=$C$5,($C$17-$C$5)-C106, "")</f>
        <v>-70</v>
      </c>
      <c r="K106" s="11">
        <f>IF(B106&gt;=$C$5,J106*$C$9*$C$11,"")</f>
        <v>0</v>
      </c>
      <c r="L106" s="11">
        <f t="shared" si="23"/>
        <v>0</v>
      </c>
      <c r="M106" s="11">
        <f>IF(B106&gt;=$C$5, (18-$C$16)-C106, "")</f>
        <v>-52</v>
      </c>
      <c r="N106" s="11">
        <f>IF(B106&gt;=$C$5,4*$C$15*$C$14,"")</f>
        <v>0</v>
      </c>
      <c r="O106" s="11">
        <f t="shared" si="31"/>
        <v>0</v>
      </c>
      <c r="P106" s="5">
        <f>IF(B106&gt;=$C$5,$C$13-C106,"")</f>
        <v>-69</v>
      </c>
      <c r="Q106" s="5">
        <f>IF(B106&gt;=$C$5,$C$12/$C$13*P106,"")</f>
        <v>0</v>
      </c>
      <c r="R106" s="5">
        <f t="shared" si="24"/>
        <v>0</v>
      </c>
      <c r="S106" s="43">
        <f t="shared" si="38"/>
        <v>0</v>
      </c>
      <c r="T106" s="32">
        <f>IF(AND($C$5&lt;=B106,B106&lt;= $C$17), FV($C$23/12,12*C106,$C$32,$C$20,0)*-1,0)</f>
        <v>0</v>
      </c>
      <c r="U106" s="24">
        <f>T106-C29</f>
        <v>0</v>
      </c>
      <c r="V106" s="24">
        <f>Y105*$C$24</f>
        <v>0</v>
      </c>
      <c r="W106" s="24">
        <f t="shared" si="46"/>
        <v>0</v>
      </c>
      <c r="X106" s="24">
        <f t="shared" si="44"/>
        <v>0</v>
      </c>
      <c r="Y106" s="24"/>
      <c r="Z106" s="24">
        <f t="shared" si="34"/>
        <v>0</v>
      </c>
      <c r="AA106" s="87" t="str">
        <f t="shared" si="40"/>
        <v/>
      </c>
      <c r="AB106" s="45">
        <v>0</v>
      </c>
      <c r="AC106" s="34">
        <f>IF(AND($C$5&lt;=B106, B106&lt;=$C$17), FV($C$22/12,12*D106,$C$21,$C$20,0)*-1,0)</f>
        <v>0</v>
      </c>
      <c r="AD106" s="34"/>
      <c r="AE106" s="34">
        <f t="shared" si="35"/>
        <v>0</v>
      </c>
      <c r="AF106" s="34">
        <f t="shared" si="36"/>
        <v>0</v>
      </c>
      <c r="AG106" s="34">
        <f t="shared" si="45"/>
        <v>0</v>
      </c>
      <c r="AH106" s="34"/>
      <c r="AI106" s="34">
        <f t="shared" si="41"/>
        <v>0</v>
      </c>
      <c r="AJ106" s="88" t="str">
        <f t="shared" si="42"/>
        <v/>
      </c>
      <c r="AK106" s="65">
        <v>0</v>
      </c>
      <c r="AL106" s="66"/>
    </row>
    <row r="107" spans="1:38" s="5" customFormat="1" x14ac:dyDescent="0.35">
      <c r="A107"/>
      <c r="B107" s="16">
        <v>71</v>
      </c>
      <c r="C107">
        <f t="shared" si="25"/>
        <v>71</v>
      </c>
      <c r="D107" s="17" t="str">
        <f>IF(AND($C$5&lt;=B107, B107&lt;=$C$17), B107-$C$5, "")</f>
        <v/>
      </c>
      <c r="E107" s="17" t="str">
        <f t="shared" si="26"/>
        <v/>
      </c>
      <c r="F107" s="26">
        <f t="shared" si="27"/>
        <v>-70</v>
      </c>
      <c r="G107" s="18">
        <f t="shared" si="43"/>
        <v>71</v>
      </c>
      <c r="H107" s="11">
        <f t="shared" si="29"/>
        <v>0</v>
      </c>
      <c r="I107" s="10">
        <f t="shared" si="30"/>
        <v>0</v>
      </c>
      <c r="J107" s="11">
        <f>IF(B107&gt;=$C$5,($C$17-$C$5)-C107, "")</f>
        <v>-71</v>
      </c>
      <c r="K107" s="11">
        <f>IF(B107&gt;=$C$5,J107*$C$9*$C$11,"")</f>
        <v>0</v>
      </c>
      <c r="L107" s="11">
        <f t="shared" si="23"/>
        <v>0</v>
      </c>
      <c r="M107" s="11">
        <f>IF(B107&gt;=$C$5, (18-$C$16)-C107, "")</f>
        <v>-53</v>
      </c>
      <c r="N107" s="11">
        <f>IF(B107&gt;=$C$5,4*$C$15*$C$14,"")</f>
        <v>0</v>
      </c>
      <c r="O107" s="11">
        <f t="shared" si="31"/>
        <v>0</v>
      </c>
      <c r="P107" s="5">
        <f>IF(B107&gt;=$C$5,$C$13-C107,"")</f>
        <v>-70</v>
      </c>
      <c r="Q107" s="5">
        <f>IF(B107&gt;=$C$5,$C$12/$C$13*P107,"")</f>
        <v>0</v>
      </c>
      <c r="R107" s="5">
        <f t="shared" si="24"/>
        <v>0</v>
      </c>
      <c r="S107" s="43">
        <f t="shared" si="38"/>
        <v>0</v>
      </c>
      <c r="T107" s="32">
        <f>IF(AND($C$5&lt;=B107,B107&lt;= $C$17), FV($C$23/12,12*C107,$C$32,$C$20,0)*-1,0)</f>
        <v>0</v>
      </c>
      <c r="U107" s="5">
        <f>T106*(1+$C$24)</f>
        <v>0</v>
      </c>
      <c r="V107" s="5">
        <f t="shared" ref="V107:V136" si="47">Y106*$C$24</f>
        <v>0</v>
      </c>
      <c r="W107" s="5">
        <f t="shared" si="46"/>
        <v>0</v>
      </c>
      <c r="X107" s="5">
        <f t="shared" si="44"/>
        <v>0</v>
      </c>
      <c r="Y107" s="5">
        <f>U107-X107</f>
        <v>0</v>
      </c>
      <c r="Z107" s="5">
        <f t="shared" si="34"/>
        <v>0</v>
      </c>
      <c r="AA107" s="70" t="str">
        <f t="shared" si="40"/>
        <v/>
      </c>
      <c r="AB107" s="45">
        <v>0</v>
      </c>
      <c r="AC107" s="5">
        <f>IF(AND($C$5&lt;=B107, B107&lt;=$C$17), FV($C$22/12,12*D107,$C$21,$C$20,0)*-1,0)</f>
        <v>0</v>
      </c>
      <c r="AD107" s="5">
        <f>AC106*(1+C22)</f>
        <v>0</v>
      </c>
      <c r="AE107" s="5">
        <f t="shared" ref="AE107:AE136" si="48">AH106*$C$22</f>
        <v>0</v>
      </c>
      <c r="AF107" s="5">
        <f t="shared" ref="AF107:AF136" si="49">AH106+AE107</f>
        <v>0</v>
      </c>
      <c r="AG107" s="5">
        <f t="shared" si="45"/>
        <v>0</v>
      </c>
      <c r="AH107" s="5">
        <f>AD107-AG107</f>
        <v>0</v>
      </c>
      <c r="AI107" s="5">
        <f t="shared" si="41"/>
        <v>0</v>
      </c>
      <c r="AJ107" s="71" t="str">
        <f t="shared" si="42"/>
        <v/>
      </c>
      <c r="AK107" s="65">
        <v>0</v>
      </c>
      <c r="AL107" s="66"/>
    </row>
    <row r="108" spans="1:38" s="5" customFormat="1" x14ac:dyDescent="0.35">
      <c r="A108"/>
      <c r="B108" s="16">
        <v>72</v>
      </c>
      <c r="C108">
        <f t="shared" si="25"/>
        <v>72</v>
      </c>
      <c r="D108" s="17" t="str">
        <f>IF(AND($C$5&lt;=B108, B108&lt;=$C$17), B108-$C$5, "")</f>
        <v/>
      </c>
      <c r="E108" s="17" t="str">
        <f t="shared" si="26"/>
        <v/>
      </c>
      <c r="F108" s="26">
        <f t="shared" si="27"/>
        <v>-71</v>
      </c>
      <c r="G108" s="18">
        <f t="shared" si="43"/>
        <v>72</v>
      </c>
      <c r="H108" s="11">
        <f t="shared" si="29"/>
        <v>0</v>
      </c>
      <c r="I108" s="10">
        <f t="shared" si="30"/>
        <v>0</v>
      </c>
      <c r="J108" s="11">
        <f>IF(B108&gt;=$C$5,($C$17-$C$5)-C108, "")</f>
        <v>-72</v>
      </c>
      <c r="K108" s="11">
        <f>IF(B108&gt;=$C$5,J108*$C$9*$C$11,"")</f>
        <v>0</v>
      </c>
      <c r="L108" s="11">
        <f t="shared" si="23"/>
        <v>0</v>
      </c>
      <c r="M108" s="11">
        <f>IF(B108&gt;=$C$5, (18-$C$16)-C108, "")</f>
        <v>-54</v>
      </c>
      <c r="N108" s="11">
        <f>IF(B108&gt;=$C$5,4*$C$15*$C$14,"")</f>
        <v>0</v>
      </c>
      <c r="O108" s="11">
        <f t="shared" si="31"/>
        <v>0</v>
      </c>
      <c r="P108" s="5">
        <f>IF(B108&gt;=$C$5,$C$13-C108,"")</f>
        <v>-71</v>
      </c>
      <c r="Q108" s="5">
        <f>IF(B108&gt;=$C$5,$C$12/$C$13*P108,"")</f>
        <v>0</v>
      </c>
      <c r="R108" s="5">
        <f t="shared" si="24"/>
        <v>0</v>
      </c>
      <c r="S108" s="43">
        <f t="shared" si="38"/>
        <v>0</v>
      </c>
      <c r="T108" s="32">
        <f>IF(AND($C$5&lt;=B108,B108&lt;= $C$17), FV($C$23/12,12*C108,$C$32,$C$20,0)*-1,0)</f>
        <v>0</v>
      </c>
      <c r="U108" s="25" t="s">
        <v>75</v>
      </c>
      <c r="V108" s="5">
        <f t="shared" si="47"/>
        <v>0</v>
      </c>
      <c r="W108" s="5">
        <f t="shared" si="46"/>
        <v>0</v>
      </c>
      <c r="X108" s="5">
        <f t="shared" si="44"/>
        <v>0</v>
      </c>
      <c r="Y108" s="5">
        <f t="shared" ref="Y108:Y135" si="50">W108-X108</f>
        <v>0</v>
      </c>
      <c r="Z108" s="5">
        <f t="shared" si="34"/>
        <v>0</v>
      </c>
      <c r="AA108" s="70" t="str">
        <f t="shared" si="40"/>
        <v/>
      </c>
      <c r="AB108" s="45">
        <v>0</v>
      </c>
      <c r="AC108" s="5">
        <f>IF(AND($C$5&lt;=B108, B108&lt;=$C$17), FV($C$22/12,12*D108,$C$21,$C$20,0)*-1,0)</f>
        <v>0</v>
      </c>
      <c r="AE108" s="5">
        <f t="shared" si="48"/>
        <v>0</v>
      </c>
      <c r="AF108" s="5">
        <f t="shared" si="49"/>
        <v>0</v>
      </c>
      <c r="AG108" s="5">
        <f t="shared" si="45"/>
        <v>0</v>
      </c>
      <c r="AH108" s="5">
        <f t="shared" ref="AH108:AH136" si="51">AF108-AG108</f>
        <v>0</v>
      </c>
      <c r="AI108" s="5">
        <f t="shared" si="41"/>
        <v>0</v>
      </c>
      <c r="AJ108" s="71" t="str">
        <f t="shared" si="42"/>
        <v/>
      </c>
      <c r="AK108" s="65">
        <v>0</v>
      </c>
      <c r="AL108" s="66"/>
    </row>
    <row r="109" spans="1:38" s="5" customFormat="1" x14ac:dyDescent="0.35">
      <c r="A109"/>
      <c r="B109" s="16">
        <v>73</v>
      </c>
      <c r="C109">
        <f t="shared" si="25"/>
        <v>73</v>
      </c>
      <c r="D109" s="17" t="str">
        <f>IF(AND($C$5&lt;=B109, B109&lt;=$C$17), B109-$C$5, "")</f>
        <v/>
      </c>
      <c r="E109" s="17" t="str">
        <f t="shared" si="26"/>
        <v/>
      </c>
      <c r="F109" s="26">
        <f t="shared" si="27"/>
        <v>-72</v>
      </c>
      <c r="G109" s="18">
        <f t="shared" si="43"/>
        <v>73</v>
      </c>
      <c r="H109" s="11">
        <f t="shared" si="29"/>
        <v>0</v>
      </c>
      <c r="I109" s="10">
        <f t="shared" si="30"/>
        <v>0</v>
      </c>
      <c r="J109" s="11">
        <f>IF(B109&gt;=$C$5,($C$17-$C$5)-C109, "")</f>
        <v>-73</v>
      </c>
      <c r="K109" s="11">
        <f>IF(B109&gt;=$C$5,J109*$C$9*$C$11,"")</f>
        <v>0</v>
      </c>
      <c r="L109" s="11">
        <f t="shared" si="23"/>
        <v>0</v>
      </c>
      <c r="M109" s="11">
        <f>IF(B109&gt;=$C$5, (18-$C$16)-C109, "")</f>
        <v>-55</v>
      </c>
      <c r="N109" s="11">
        <f>IF(B109&gt;=$C$5,4*$C$15*$C$14,"")</f>
        <v>0</v>
      </c>
      <c r="O109" s="11">
        <f t="shared" si="31"/>
        <v>0</v>
      </c>
      <c r="P109" s="5">
        <f>IF(B109&gt;=$C$5,$C$13-C109,"")</f>
        <v>-72</v>
      </c>
      <c r="Q109" s="5">
        <f>IF(B109&gt;=$C$5,$C$12/$C$13*P109,"")</f>
        <v>0</v>
      </c>
      <c r="R109" s="5">
        <f t="shared" si="24"/>
        <v>0</v>
      </c>
      <c r="S109" s="43">
        <f t="shared" si="38"/>
        <v>0</v>
      </c>
      <c r="T109" s="32">
        <f>IF(AND($C$5&lt;=B109,B109&lt;= $C$17), FV($C$23/12,12*C109,$C$32,$C$20,0)*-1,0)</f>
        <v>0</v>
      </c>
      <c r="U109" s="25" t="s">
        <v>76</v>
      </c>
      <c r="V109" s="5">
        <f t="shared" si="47"/>
        <v>0</v>
      </c>
      <c r="W109" s="5">
        <f t="shared" si="46"/>
        <v>0</v>
      </c>
      <c r="X109" s="5">
        <f t="shared" si="44"/>
        <v>0</v>
      </c>
      <c r="Y109" s="5">
        <f t="shared" si="50"/>
        <v>0</v>
      </c>
      <c r="Z109" s="5">
        <f t="shared" si="34"/>
        <v>0</v>
      </c>
      <c r="AA109" s="70" t="str">
        <f t="shared" si="40"/>
        <v/>
      </c>
      <c r="AB109" s="45">
        <v>0</v>
      </c>
      <c r="AC109" s="5">
        <f>IF(AND($C$5&lt;=B109, B109&lt;=$C$17), FV($C$22/12,12*D109,$C$21,$C$20,0)*-1,0)</f>
        <v>0</v>
      </c>
      <c r="AE109" s="5">
        <f t="shared" si="48"/>
        <v>0</v>
      </c>
      <c r="AF109" s="5">
        <f t="shared" si="49"/>
        <v>0</v>
      </c>
      <c r="AG109" s="5">
        <f t="shared" si="45"/>
        <v>0</v>
      </c>
      <c r="AH109" s="5">
        <f t="shared" si="51"/>
        <v>0</v>
      </c>
      <c r="AI109" s="5">
        <f t="shared" si="41"/>
        <v>0</v>
      </c>
      <c r="AJ109" s="71" t="str">
        <f t="shared" si="42"/>
        <v/>
      </c>
      <c r="AK109" s="65">
        <v>0</v>
      </c>
      <c r="AL109" s="66"/>
    </row>
    <row r="110" spans="1:38" s="5" customFormat="1" x14ac:dyDescent="0.35">
      <c r="A110"/>
      <c r="B110" s="16">
        <v>74</v>
      </c>
      <c r="C110">
        <f t="shared" si="25"/>
        <v>74</v>
      </c>
      <c r="D110" s="17" t="str">
        <f>IF(AND($C$5&lt;=B110, B110&lt;=$C$17), B110-$C$5, "")</f>
        <v/>
      </c>
      <c r="E110" s="17" t="str">
        <f t="shared" si="26"/>
        <v/>
      </c>
      <c r="F110" s="26">
        <f t="shared" si="27"/>
        <v>-73</v>
      </c>
      <c r="G110" s="18">
        <f t="shared" si="43"/>
        <v>74</v>
      </c>
      <c r="H110" s="11">
        <f t="shared" si="29"/>
        <v>0</v>
      </c>
      <c r="I110" s="10">
        <f t="shared" si="30"/>
        <v>0</v>
      </c>
      <c r="J110" s="11">
        <f>IF(B110&gt;=$C$5,($C$17-$C$5)-C110, "")</f>
        <v>-74</v>
      </c>
      <c r="K110" s="11">
        <f>IF(B110&gt;=$C$5,J110*$C$9*$C$11,"")</f>
        <v>0</v>
      </c>
      <c r="L110" s="11">
        <f t="shared" si="23"/>
        <v>0</v>
      </c>
      <c r="M110" s="11">
        <f>IF(B110&gt;=$C$5, (18-$C$16)-C110, "")</f>
        <v>-56</v>
      </c>
      <c r="N110" s="11">
        <f>IF(B110&gt;=$C$5,4*$C$15*$C$14,"")</f>
        <v>0</v>
      </c>
      <c r="O110" s="11">
        <f t="shared" si="31"/>
        <v>0</v>
      </c>
      <c r="P110" s="5">
        <f>IF(B110&gt;=$C$5,$C$13-C110,"")</f>
        <v>-73</v>
      </c>
      <c r="Q110" s="5">
        <f>IF(B110&gt;=$C$5,$C$12/$C$13*P110,"")</f>
        <v>0</v>
      </c>
      <c r="R110" s="5">
        <f t="shared" si="24"/>
        <v>0</v>
      </c>
      <c r="S110" s="43">
        <f t="shared" si="38"/>
        <v>0</v>
      </c>
      <c r="T110" s="32">
        <f>IF(AND($C$5&lt;=B110,B110&lt;= $C$17), FV($C$23/12,12*C110,$C$32,$C$20,0)*-1,0)</f>
        <v>0</v>
      </c>
      <c r="V110" s="5">
        <f t="shared" si="47"/>
        <v>0</v>
      </c>
      <c r="W110" s="5">
        <f t="shared" si="46"/>
        <v>0</v>
      </c>
      <c r="X110" s="5">
        <f t="shared" si="44"/>
        <v>0</v>
      </c>
      <c r="Y110" s="5">
        <f t="shared" si="50"/>
        <v>0</v>
      </c>
      <c r="Z110" s="5">
        <f t="shared" si="34"/>
        <v>0</v>
      </c>
      <c r="AA110" s="70" t="str">
        <f t="shared" si="40"/>
        <v/>
      </c>
      <c r="AB110" s="45">
        <v>0</v>
      </c>
      <c r="AC110" s="5">
        <f>IF(AND($C$5&lt;=B110, B110&lt;=$C$17), FV($C$22/12,12*D110,$C$21,$C$20,0)*-1,0)</f>
        <v>0</v>
      </c>
      <c r="AE110" s="5">
        <f t="shared" si="48"/>
        <v>0</v>
      </c>
      <c r="AF110" s="5">
        <f t="shared" si="49"/>
        <v>0</v>
      </c>
      <c r="AG110" s="5">
        <f t="shared" si="45"/>
        <v>0</v>
      </c>
      <c r="AH110" s="5">
        <f t="shared" si="51"/>
        <v>0</v>
      </c>
      <c r="AI110" s="5">
        <f t="shared" si="41"/>
        <v>0</v>
      </c>
      <c r="AJ110" s="71" t="str">
        <f t="shared" si="42"/>
        <v/>
      </c>
      <c r="AK110" s="65">
        <v>0</v>
      </c>
      <c r="AL110" s="66"/>
    </row>
    <row r="111" spans="1:38" s="5" customFormat="1" x14ac:dyDescent="0.35">
      <c r="A111"/>
      <c r="B111" s="16">
        <v>75</v>
      </c>
      <c r="C111">
        <f t="shared" si="25"/>
        <v>75</v>
      </c>
      <c r="D111" s="17" t="str">
        <f>IF(AND($C$5&lt;=B111, B111&lt;=$C$17), B111-$C$5, "")</f>
        <v/>
      </c>
      <c r="E111" s="17" t="str">
        <f t="shared" si="26"/>
        <v/>
      </c>
      <c r="F111" s="26">
        <f t="shared" si="27"/>
        <v>-74</v>
      </c>
      <c r="G111" s="18">
        <f t="shared" si="43"/>
        <v>75</v>
      </c>
      <c r="H111" s="11">
        <f t="shared" si="29"/>
        <v>0</v>
      </c>
      <c r="I111" s="10">
        <f t="shared" si="30"/>
        <v>0</v>
      </c>
      <c r="J111" s="11">
        <f>IF(B111&gt;=$C$5,($C$17-$C$5)-C111, "")</f>
        <v>-75</v>
      </c>
      <c r="K111" s="11">
        <f>IF(B111&gt;=$C$5,J111*$C$9*$C$11,"")</f>
        <v>0</v>
      </c>
      <c r="L111" s="11">
        <f t="shared" si="23"/>
        <v>0</v>
      </c>
      <c r="M111" s="11">
        <f>IF(B111&gt;=$C$5, (18-$C$16)-C111, "")</f>
        <v>-57</v>
      </c>
      <c r="N111" s="11">
        <f>IF(B111&gt;=$C$5,4*$C$15*$C$14,"")</f>
        <v>0</v>
      </c>
      <c r="O111" s="11">
        <f t="shared" si="31"/>
        <v>0</v>
      </c>
      <c r="P111" s="5">
        <f>IF(B111&gt;=$C$5,$C$13-C111,"")</f>
        <v>-74</v>
      </c>
      <c r="Q111" s="5">
        <f>IF(B111&gt;=$C$5,$C$12/$C$13*P111,"")</f>
        <v>0</v>
      </c>
      <c r="R111" s="5">
        <f t="shared" si="24"/>
        <v>0</v>
      </c>
      <c r="S111" s="43">
        <f t="shared" si="38"/>
        <v>0</v>
      </c>
      <c r="T111" s="32">
        <f>IF(AND($C$5&lt;=B111,B111&lt;= $C$17), FV($C$23/12,12*C111,$C$32,$C$20,0)*-1,0)</f>
        <v>0</v>
      </c>
      <c r="V111" s="5">
        <f t="shared" si="47"/>
        <v>0</v>
      </c>
      <c r="W111" s="5">
        <f t="shared" si="46"/>
        <v>0</v>
      </c>
      <c r="X111" s="5">
        <f t="shared" si="44"/>
        <v>0</v>
      </c>
      <c r="Y111" s="5">
        <f t="shared" si="50"/>
        <v>0</v>
      </c>
      <c r="Z111" s="5">
        <f t="shared" si="34"/>
        <v>0</v>
      </c>
      <c r="AA111" s="70" t="str">
        <f t="shared" si="40"/>
        <v/>
      </c>
      <c r="AB111" s="45">
        <v>0</v>
      </c>
      <c r="AC111" s="5">
        <f>IF(AND($C$5&lt;=B111, B111&lt;=$C$17), FV($C$22/12,12*D111,$C$21,$C$20,0)*-1,0)</f>
        <v>0</v>
      </c>
      <c r="AE111" s="5">
        <f t="shared" si="48"/>
        <v>0</v>
      </c>
      <c r="AF111" s="5">
        <f t="shared" si="49"/>
        <v>0</v>
      </c>
      <c r="AG111" s="5">
        <f t="shared" si="45"/>
        <v>0</v>
      </c>
      <c r="AH111" s="5">
        <f t="shared" si="51"/>
        <v>0</v>
      </c>
      <c r="AI111" s="5">
        <f t="shared" si="41"/>
        <v>0</v>
      </c>
      <c r="AJ111" s="71" t="str">
        <f t="shared" si="42"/>
        <v/>
      </c>
      <c r="AK111" s="65">
        <v>0</v>
      </c>
      <c r="AL111" s="66"/>
    </row>
    <row r="112" spans="1:38" s="5" customFormat="1" x14ac:dyDescent="0.35">
      <c r="A112"/>
      <c r="B112" s="16">
        <v>76</v>
      </c>
      <c r="C112">
        <f t="shared" si="25"/>
        <v>76</v>
      </c>
      <c r="D112" s="17" t="str">
        <f>IF(AND($C$5&lt;=B112, B112&lt;=$C$17), B112-$C$5, "")</f>
        <v/>
      </c>
      <c r="E112" s="17" t="str">
        <f t="shared" si="26"/>
        <v/>
      </c>
      <c r="F112" s="26">
        <f t="shared" si="27"/>
        <v>-75</v>
      </c>
      <c r="G112" s="18">
        <f t="shared" si="43"/>
        <v>76</v>
      </c>
      <c r="H112" s="11">
        <f t="shared" si="29"/>
        <v>0</v>
      </c>
      <c r="I112" s="10">
        <f t="shared" si="30"/>
        <v>0</v>
      </c>
      <c r="J112" s="11">
        <f>IF(B112&gt;=$C$5,($C$17-$C$5)-C112, "")</f>
        <v>-76</v>
      </c>
      <c r="K112" s="11">
        <f>IF(B112&gt;=$C$5,J112*$C$9*$C$11,"")</f>
        <v>0</v>
      </c>
      <c r="L112" s="11">
        <f t="shared" si="23"/>
        <v>0</v>
      </c>
      <c r="M112" s="11">
        <f>IF(B112&gt;=$C$5, (18-$C$16)-C112, "")</f>
        <v>-58</v>
      </c>
      <c r="N112" s="11">
        <f>IF(B112&gt;=$C$5,4*$C$15*$C$14,"")</f>
        <v>0</v>
      </c>
      <c r="O112" s="11">
        <f t="shared" si="31"/>
        <v>0</v>
      </c>
      <c r="P112" s="5">
        <f>IF(B112&gt;=$C$5,$C$13-C112,"")</f>
        <v>-75</v>
      </c>
      <c r="Q112" s="5">
        <f>IF(B112&gt;=$C$5,$C$12/$C$13*P112,"")</f>
        <v>0</v>
      </c>
      <c r="R112" s="5">
        <f t="shared" si="24"/>
        <v>0</v>
      </c>
      <c r="S112" s="43">
        <f t="shared" si="38"/>
        <v>0</v>
      </c>
      <c r="T112" s="32">
        <f>IF(AND($C$5&lt;=B112,B112&lt;= $C$17), FV($C$23/12,12*C112,$C$32,$C$20,0)*-1,0)</f>
        <v>0</v>
      </c>
      <c r="V112" s="5">
        <f t="shared" si="47"/>
        <v>0</v>
      </c>
      <c r="W112" s="5">
        <f t="shared" si="46"/>
        <v>0</v>
      </c>
      <c r="X112" s="5">
        <f t="shared" si="44"/>
        <v>0</v>
      </c>
      <c r="Y112" s="5">
        <f t="shared" si="50"/>
        <v>0</v>
      </c>
      <c r="Z112" s="5">
        <f t="shared" si="34"/>
        <v>0</v>
      </c>
      <c r="AA112" s="70" t="str">
        <f t="shared" si="40"/>
        <v/>
      </c>
      <c r="AB112" s="45">
        <v>0</v>
      </c>
      <c r="AC112" s="5">
        <f>IF(AND($C$5&lt;=B112, B112&lt;=$C$17), FV($C$22/12,12*D112,$C$21,$C$20,0)*-1,0)</f>
        <v>0</v>
      </c>
      <c r="AE112" s="5">
        <f t="shared" si="48"/>
        <v>0</v>
      </c>
      <c r="AF112" s="5">
        <f t="shared" si="49"/>
        <v>0</v>
      </c>
      <c r="AG112" s="5">
        <f t="shared" si="45"/>
        <v>0</v>
      </c>
      <c r="AH112" s="5">
        <f t="shared" si="51"/>
        <v>0</v>
      </c>
      <c r="AI112" s="5">
        <f t="shared" si="41"/>
        <v>0</v>
      </c>
      <c r="AJ112" s="71" t="str">
        <f t="shared" si="42"/>
        <v/>
      </c>
      <c r="AK112" s="65">
        <v>0</v>
      </c>
      <c r="AL112" s="66"/>
    </row>
    <row r="113" spans="1:38" s="5" customFormat="1" x14ac:dyDescent="0.35">
      <c r="A113"/>
      <c r="B113" s="16">
        <v>77</v>
      </c>
      <c r="C113">
        <f t="shared" si="25"/>
        <v>77</v>
      </c>
      <c r="D113" s="17" t="str">
        <f>IF(AND($C$5&lt;=B113, B113&lt;=$C$17), B113-$C$5, "")</f>
        <v/>
      </c>
      <c r="E113" s="17" t="str">
        <f t="shared" si="26"/>
        <v/>
      </c>
      <c r="F113" s="26">
        <f t="shared" si="27"/>
        <v>-76</v>
      </c>
      <c r="G113" s="18">
        <f t="shared" si="43"/>
        <v>77</v>
      </c>
      <c r="H113" s="11">
        <f t="shared" si="29"/>
        <v>0</v>
      </c>
      <c r="I113" s="10">
        <f t="shared" si="30"/>
        <v>0</v>
      </c>
      <c r="J113" s="11">
        <f>IF(B113&gt;=$C$5,($C$17-$C$5)-C113, "")</f>
        <v>-77</v>
      </c>
      <c r="K113" s="11">
        <f>IF(B113&gt;=$C$5,J113*$C$9*$C$11,"")</f>
        <v>0</v>
      </c>
      <c r="L113" s="11">
        <f t="shared" si="23"/>
        <v>0</v>
      </c>
      <c r="M113" s="11">
        <f>IF(B113&gt;=$C$5, (18-$C$16)-C113, "")</f>
        <v>-59</v>
      </c>
      <c r="N113" s="11">
        <f>IF(B113&gt;=$C$5,4*$C$15*$C$14,"")</f>
        <v>0</v>
      </c>
      <c r="O113" s="11">
        <f t="shared" si="31"/>
        <v>0</v>
      </c>
      <c r="P113" s="5">
        <f>IF(B113&gt;=$C$5,$C$13-C113,"")</f>
        <v>-76</v>
      </c>
      <c r="Q113" s="5">
        <f>IF(B113&gt;=$C$5,$C$12/$C$13*P113,"")</f>
        <v>0</v>
      </c>
      <c r="R113" s="5">
        <f t="shared" si="24"/>
        <v>0</v>
      </c>
      <c r="S113" s="43">
        <f t="shared" si="38"/>
        <v>0</v>
      </c>
      <c r="T113" s="32">
        <f>IF(AND($C$5&lt;=B113,B113&lt;= $C$17), FV($C$23/12,12*C113,$C$32,$C$20,0)*-1,0)</f>
        <v>0</v>
      </c>
      <c r="V113" s="5">
        <f t="shared" si="47"/>
        <v>0</v>
      </c>
      <c r="W113" s="5">
        <f t="shared" si="46"/>
        <v>0</v>
      </c>
      <c r="X113" s="5">
        <f t="shared" si="44"/>
        <v>0</v>
      </c>
      <c r="Y113" s="5">
        <f t="shared" si="50"/>
        <v>0</v>
      </c>
      <c r="Z113" s="5">
        <f t="shared" si="34"/>
        <v>0</v>
      </c>
      <c r="AA113" s="70" t="str">
        <f t="shared" si="40"/>
        <v/>
      </c>
      <c r="AB113" s="45">
        <v>0</v>
      </c>
      <c r="AC113" s="5">
        <f>IF(AND($C$5&lt;=B113, B113&lt;=$C$17), FV($C$22/12,12*D113,$C$21,$C$20,0)*-1,0)</f>
        <v>0</v>
      </c>
      <c r="AE113" s="5">
        <f t="shared" si="48"/>
        <v>0</v>
      </c>
      <c r="AF113" s="5">
        <f t="shared" si="49"/>
        <v>0</v>
      </c>
      <c r="AG113" s="5">
        <f t="shared" si="45"/>
        <v>0</v>
      </c>
      <c r="AH113" s="5">
        <f t="shared" si="51"/>
        <v>0</v>
      </c>
      <c r="AI113" s="5">
        <f t="shared" si="41"/>
        <v>0</v>
      </c>
      <c r="AJ113" s="71" t="str">
        <f t="shared" si="42"/>
        <v/>
      </c>
      <c r="AK113" s="65">
        <v>0</v>
      </c>
      <c r="AL113" s="66"/>
    </row>
    <row r="114" spans="1:38" s="5" customFormat="1" x14ac:dyDescent="0.35">
      <c r="A114"/>
      <c r="B114" s="16">
        <v>78</v>
      </c>
      <c r="C114">
        <f t="shared" si="25"/>
        <v>78</v>
      </c>
      <c r="D114" s="17" t="str">
        <f>IF(AND($C$5&lt;=B114, B114&lt;=$C$17), B114-$C$5, "")</f>
        <v/>
      </c>
      <c r="E114" s="17" t="str">
        <f t="shared" si="26"/>
        <v/>
      </c>
      <c r="F114" s="26">
        <f t="shared" si="27"/>
        <v>-77</v>
      </c>
      <c r="G114" s="18">
        <f t="shared" si="43"/>
        <v>78</v>
      </c>
      <c r="H114" s="11">
        <f t="shared" si="29"/>
        <v>0</v>
      </c>
      <c r="I114" s="10">
        <f t="shared" si="30"/>
        <v>0</v>
      </c>
      <c r="J114" s="11">
        <f>IF(B114&gt;=$C$5,($C$17-$C$5)-C114, "")</f>
        <v>-78</v>
      </c>
      <c r="K114" s="11">
        <f>IF(B114&gt;=$C$5,J114*$C$9*$C$11,"")</f>
        <v>0</v>
      </c>
      <c r="L114" s="11">
        <f t="shared" si="23"/>
        <v>0</v>
      </c>
      <c r="M114" s="11">
        <f>IF(B114&gt;=$C$5, (18-$C$16)-C114, "")</f>
        <v>-60</v>
      </c>
      <c r="N114" s="11">
        <f>IF(B114&gt;=$C$5,4*$C$15*$C$14,"")</f>
        <v>0</v>
      </c>
      <c r="O114" s="11">
        <f t="shared" si="31"/>
        <v>0</v>
      </c>
      <c r="P114" s="5">
        <f>IF(B114&gt;=$C$5,$C$13-C114,"")</f>
        <v>-77</v>
      </c>
      <c r="Q114" s="5">
        <f>IF(B114&gt;=$C$5,$C$12/$C$13*P114,"")</f>
        <v>0</v>
      </c>
      <c r="R114" s="5">
        <f t="shared" si="24"/>
        <v>0</v>
      </c>
      <c r="S114" s="43">
        <f t="shared" si="38"/>
        <v>0</v>
      </c>
      <c r="T114" s="32">
        <f>IF(AND($C$5&lt;=B114,B114&lt;= $C$17), FV($C$23/12,12*C114,$C$32,$C$20,0)*-1,0)</f>
        <v>0</v>
      </c>
      <c r="V114" s="5">
        <f t="shared" si="47"/>
        <v>0</v>
      </c>
      <c r="W114" s="5">
        <f t="shared" si="46"/>
        <v>0</v>
      </c>
      <c r="X114" s="5">
        <f t="shared" si="44"/>
        <v>0</v>
      </c>
      <c r="Y114" s="5">
        <f t="shared" si="50"/>
        <v>0</v>
      </c>
      <c r="Z114" s="5">
        <f t="shared" si="34"/>
        <v>0</v>
      </c>
      <c r="AA114" s="70" t="str">
        <f t="shared" si="40"/>
        <v/>
      </c>
      <c r="AB114" s="45">
        <v>0</v>
      </c>
      <c r="AC114" s="5">
        <f>IF(AND($C$5&lt;=B114, B114&lt;=$C$17), FV($C$22/12,12*D114,$C$21,$C$20,0)*-1,0)</f>
        <v>0</v>
      </c>
      <c r="AE114" s="5">
        <f t="shared" si="48"/>
        <v>0</v>
      </c>
      <c r="AF114" s="5">
        <f t="shared" si="49"/>
        <v>0</v>
      </c>
      <c r="AG114" s="5">
        <f t="shared" si="45"/>
        <v>0</v>
      </c>
      <c r="AH114" s="5">
        <f t="shared" si="51"/>
        <v>0</v>
      </c>
      <c r="AI114" s="5">
        <f t="shared" si="41"/>
        <v>0</v>
      </c>
      <c r="AJ114" s="71" t="str">
        <f t="shared" si="42"/>
        <v/>
      </c>
      <c r="AK114" s="65">
        <v>0</v>
      </c>
      <c r="AL114" s="66"/>
    </row>
    <row r="115" spans="1:38" s="5" customFormat="1" x14ac:dyDescent="0.35">
      <c r="A115"/>
      <c r="B115" s="16">
        <v>79</v>
      </c>
      <c r="C115">
        <f t="shared" si="25"/>
        <v>79</v>
      </c>
      <c r="D115" s="17" t="str">
        <f>IF(AND($C$5&lt;=B115, B115&lt;=$C$17), B115-$C$5, "")</f>
        <v/>
      </c>
      <c r="E115" s="17" t="str">
        <f t="shared" si="26"/>
        <v/>
      </c>
      <c r="F115" s="26">
        <f t="shared" si="27"/>
        <v>-78</v>
      </c>
      <c r="G115" s="18">
        <f t="shared" si="43"/>
        <v>79</v>
      </c>
      <c r="H115" s="11">
        <f t="shared" si="29"/>
        <v>0</v>
      </c>
      <c r="I115" s="10">
        <f t="shared" si="30"/>
        <v>0</v>
      </c>
      <c r="J115" s="11">
        <f>IF(B115&gt;=$C$5,($C$17-$C$5)-C115, "")</f>
        <v>-79</v>
      </c>
      <c r="K115" s="11">
        <f>IF(B115&gt;=$C$5,J115*$C$9*$C$11,"")</f>
        <v>0</v>
      </c>
      <c r="L115" s="11">
        <f t="shared" si="23"/>
        <v>0</v>
      </c>
      <c r="M115" s="11">
        <f>IF(B115&gt;=$C$5, (18-$C$16)-C115, "")</f>
        <v>-61</v>
      </c>
      <c r="N115" s="11">
        <f>IF(B115&gt;=$C$5,4*$C$15*$C$14,"")</f>
        <v>0</v>
      </c>
      <c r="O115" s="11">
        <f t="shared" si="31"/>
        <v>0</v>
      </c>
      <c r="P115" s="5">
        <f>IF(B115&gt;=$C$5,$C$13-C115,"")</f>
        <v>-78</v>
      </c>
      <c r="Q115" s="5">
        <f>IF(B115&gt;=$C$5,$C$12/$C$13*P115,"")</f>
        <v>0</v>
      </c>
      <c r="R115" s="5">
        <f t="shared" si="24"/>
        <v>0</v>
      </c>
      <c r="S115" s="43">
        <f t="shared" si="38"/>
        <v>0</v>
      </c>
      <c r="T115" s="32">
        <f>IF(AND($C$5&lt;=B115,B115&lt;= $C$17), FV($C$23/12,12*C115,$C$32,$C$20,0)*-1,0)</f>
        <v>0</v>
      </c>
      <c r="V115" s="5">
        <f t="shared" si="47"/>
        <v>0</v>
      </c>
      <c r="W115" s="5">
        <f t="shared" si="46"/>
        <v>0</v>
      </c>
      <c r="X115" s="5">
        <f t="shared" si="44"/>
        <v>0</v>
      </c>
      <c r="Y115" s="5">
        <f t="shared" si="50"/>
        <v>0</v>
      </c>
      <c r="Z115" s="5">
        <f t="shared" si="34"/>
        <v>0</v>
      </c>
      <c r="AA115" s="70" t="str">
        <f t="shared" si="40"/>
        <v/>
      </c>
      <c r="AB115" s="45">
        <v>0</v>
      </c>
      <c r="AC115" s="5">
        <f>IF(AND($C$5&lt;=B115, B115&lt;=$C$17), FV($C$22/12,12*D115,$C$21,$C$20,0)*-1,0)</f>
        <v>0</v>
      </c>
      <c r="AE115" s="5">
        <f t="shared" si="48"/>
        <v>0</v>
      </c>
      <c r="AF115" s="5">
        <f t="shared" si="49"/>
        <v>0</v>
      </c>
      <c r="AG115" s="5">
        <f t="shared" si="45"/>
        <v>0</v>
      </c>
      <c r="AH115" s="5">
        <f t="shared" si="51"/>
        <v>0</v>
      </c>
      <c r="AI115" s="5">
        <f t="shared" si="41"/>
        <v>0</v>
      </c>
      <c r="AJ115" s="71" t="str">
        <f t="shared" si="42"/>
        <v/>
      </c>
      <c r="AK115" s="65">
        <v>0</v>
      </c>
      <c r="AL115" s="66"/>
    </row>
    <row r="116" spans="1:38" s="5" customFormat="1" x14ac:dyDescent="0.35">
      <c r="A116"/>
      <c r="B116" s="16">
        <v>80</v>
      </c>
      <c r="C116">
        <f t="shared" si="25"/>
        <v>80</v>
      </c>
      <c r="D116" s="17" t="str">
        <f>IF(AND($C$5&lt;=B116, B116&lt;=$C$17), B116-$C$5, "")</f>
        <v/>
      </c>
      <c r="E116" s="17" t="str">
        <f t="shared" si="26"/>
        <v/>
      </c>
      <c r="F116" s="26">
        <f t="shared" si="27"/>
        <v>-79</v>
      </c>
      <c r="G116" s="18">
        <f t="shared" si="43"/>
        <v>80</v>
      </c>
      <c r="H116" s="11">
        <f t="shared" si="29"/>
        <v>0</v>
      </c>
      <c r="I116" s="10">
        <f t="shared" si="30"/>
        <v>0</v>
      </c>
      <c r="J116" s="11">
        <f>IF(B116&gt;=$C$5,($C$17-$C$5)-C116, "")</f>
        <v>-80</v>
      </c>
      <c r="K116" s="11">
        <f>IF(B116&gt;=$C$5,J116*$C$9*$C$11,"")</f>
        <v>0</v>
      </c>
      <c r="L116" s="11">
        <f t="shared" si="23"/>
        <v>0</v>
      </c>
      <c r="M116" s="11">
        <f>IF(B116&gt;=$C$5, (18-$C$16)-C116, "")</f>
        <v>-62</v>
      </c>
      <c r="N116" s="11">
        <f>IF(B116&gt;=$C$5,4*$C$15*$C$14,"")</f>
        <v>0</v>
      </c>
      <c r="O116" s="11">
        <f t="shared" si="31"/>
        <v>0</v>
      </c>
      <c r="P116" s="5">
        <f>IF(B116&gt;=$C$5,$C$13-C116,"")</f>
        <v>-79</v>
      </c>
      <c r="Q116" s="5">
        <f>IF(B116&gt;=$C$5,$C$12/$C$13*P116,"")</f>
        <v>0</v>
      </c>
      <c r="R116" s="5">
        <f t="shared" si="24"/>
        <v>0</v>
      </c>
      <c r="S116" s="43">
        <f t="shared" si="38"/>
        <v>0</v>
      </c>
      <c r="T116" s="32">
        <f>IF(AND($C$5&lt;=B116,B116&lt;= $C$17), FV($C$23/12,12*C116,$C$32,$C$20,0)*-1,0)</f>
        <v>0</v>
      </c>
      <c r="V116" s="5">
        <f t="shared" si="47"/>
        <v>0</v>
      </c>
      <c r="W116" s="5">
        <f t="shared" si="46"/>
        <v>0</v>
      </c>
      <c r="X116" s="5">
        <f t="shared" si="44"/>
        <v>0</v>
      </c>
      <c r="Y116" s="5">
        <f t="shared" si="50"/>
        <v>0</v>
      </c>
      <c r="Z116" s="5">
        <f t="shared" si="34"/>
        <v>0</v>
      </c>
      <c r="AA116" s="70" t="str">
        <f t="shared" si="40"/>
        <v/>
      </c>
      <c r="AB116" s="45">
        <v>0</v>
      </c>
      <c r="AC116" s="5">
        <f>IF(AND($C$5&lt;=B116, B116&lt;=$C$17), FV($C$22/12,12*D116,$C$21,$C$20,0)*-1,0)</f>
        <v>0</v>
      </c>
      <c r="AE116" s="5">
        <f t="shared" si="48"/>
        <v>0</v>
      </c>
      <c r="AF116" s="5">
        <f t="shared" si="49"/>
        <v>0</v>
      </c>
      <c r="AG116" s="5">
        <f t="shared" si="45"/>
        <v>0</v>
      </c>
      <c r="AH116" s="5">
        <f t="shared" si="51"/>
        <v>0</v>
      </c>
      <c r="AI116" s="5">
        <f t="shared" si="41"/>
        <v>0</v>
      </c>
      <c r="AJ116" s="71" t="str">
        <f t="shared" si="42"/>
        <v/>
      </c>
      <c r="AK116" s="65">
        <v>0</v>
      </c>
      <c r="AL116" s="66"/>
    </row>
    <row r="117" spans="1:38" s="5" customFormat="1" x14ac:dyDescent="0.35">
      <c r="A117"/>
      <c r="B117" s="16">
        <v>81</v>
      </c>
      <c r="C117">
        <f t="shared" si="25"/>
        <v>81</v>
      </c>
      <c r="D117" s="17" t="str">
        <f>IF(AND($C$5&lt;=B117, B117&lt;=$C$17), B117-$C$5, "")</f>
        <v/>
      </c>
      <c r="E117" s="17" t="str">
        <f t="shared" si="26"/>
        <v/>
      </c>
      <c r="F117" s="26">
        <f t="shared" si="27"/>
        <v>-80</v>
      </c>
      <c r="G117" s="18">
        <f t="shared" si="43"/>
        <v>81</v>
      </c>
      <c r="H117" s="11">
        <f t="shared" si="29"/>
        <v>0</v>
      </c>
      <c r="I117" s="10">
        <f t="shared" si="30"/>
        <v>0</v>
      </c>
      <c r="J117" s="11">
        <f>IF(B117&gt;=$C$5,($C$17-$C$5)-C117, "")</f>
        <v>-81</v>
      </c>
      <c r="K117" s="11">
        <f>IF(B117&gt;=$C$5,J117*$C$9*$C$11,"")</f>
        <v>0</v>
      </c>
      <c r="L117" s="11">
        <f t="shared" si="23"/>
        <v>0</v>
      </c>
      <c r="M117" s="11">
        <f>IF(B117&gt;=$C$5, (18-$C$16)-C117, "")</f>
        <v>-63</v>
      </c>
      <c r="N117" s="11">
        <f>IF(B117&gt;=$C$5,4*$C$15*$C$14,"")</f>
        <v>0</v>
      </c>
      <c r="O117" s="11">
        <f t="shared" si="31"/>
        <v>0</v>
      </c>
      <c r="P117" s="5">
        <f>IF(B117&gt;=$C$5,$C$13-C117,"")</f>
        <v>-80</v>
      </c>
      <c r="Q117" s="5">
        <f>IF(B117&gt;=$C$5,$C$12/$C$13*P117,"")</f>
        <v>0</v>
      </c>
      <c r="R117" s="5">
        <f t="shared" si="24"/>
        <v>0</v>
      </c>
      <c r="S117" s="43">
        <f t="shared" si="38"/>
        <v>0</v>
      </c>
      <c r="T117" s="32">
        <f>IF(AND($C$5&lt;=B117,B117&lt;= $C$17), FV($C$23/12,12*C117,$C$32,$C$20,0)*-1,0)</f>
        <v>0</v>
      </c>
      <c r="V117" s="5">
        <f t="shared" si="47"/>
        <v>0</v>
      </c>
      <c r="W117" s="5">
        <f t="shared" si="46"/>
        <v>0</v>
      </c>
      <c r="X117" s="5">
        <f t="shared" si="44"/>
        <v>0</v>
      </c>
      <c r="Y117" s="5">
        <f t="shared" si="50"/>
        <v>0</v>
      </c>
      <c r="Z117" s="5">
        <f t="shared" si="34"/>
        <v>0</v>
      </c>
      <c r="AA117" s="70" t="str">
        <f t="shared" si="40"/>
        <v/>
      </c>
      <c r="AB117" s="45">
        <v>0</v>
      </c>
      <c r="AC117" s="5">
        <f>IF(AND($C$5&lt;=B117, B117&lt;=$C$17), FV($C$22/12,12*D117,$C$21,$C$20,0)*-1,0)</f>
        <v>0</v>
      </c>
      <c r="AE117" s="5">
        <f t="shared" si="48"/>
        <v>0</v>
      </c>
      <c r="AF117" s="5">
        <f t="shared" si="49"/>
        <v>0</v>
      </c>
      <c r="AG117" s="5">
        <f t="shared" si="45"/>
        <v>0</v>
      </c>
      <c r="AH117" s="5">
        <f t="shared" si="51"/>
        <v>0</v>
      </c>
      <c r="AI117" s="5">
        <f t="shared" si="41"/>
        <v>0</v>
      </c>
      <c r="AJ117" s="71" t="str">
        <f t="shared" si="42"/>
        <v/>
      </c>
      <c r="AK117" s="65">
        <v>0</v>
      </c>
      <c r="AL117" s="66"/>
    </row>
    <row r="118" spans="1:38" s="5" customFormat="1" x14ac:dyDescent="0.35">
      <c r="A118"/>
      <c r="B118" s="16">
        <v>82</v>
      </c>
      <c r="C118">
        <f t="shared" si="25"/>
        <v>82</v>
      </c>
      <c r="D118" s="17" t="str">
        <f>IF(AND($C$5&lt;=B118, B118&lt;=$C$17), B118-$C$5, "")</f>
        <v/>
      </c>
      <c r="E118" s="17" t="str">
        <f t="shared" si="26"/>
        <v/>
      </c>
      <c r="F118" s="26">
        <f t="shared" si="27"/>
        <v>-81</v>
      </c>
      <c r="G118" s="18">
        <f t="shared" si="43"/>
        <v>82</v>
      </c>
      <c r="H118" s="11">
        <f t="shared" si="29"/>
        <v>0</v>
      </c>
      <c r="I118" s="10">
        <f t="shared" si="30"/>
        <v>0</v>
      </c>
      <c r="J118" s="11">
        <f>IF(B118&gt;=$C$5,($C$17-$C$5)-C118, "")</f>
        <v>-82</v>
      </c>
      <c r="K118" s="11">
        <f>IF(B118&gt;=$C$5,J118*$C$9*$C$11,"")</f>
        <v>0</v>
      </c>
      <c r="L118" s="11">
        <f t="shared" si="23"/>
        <v>0</v>
      </c>
      <c r="M118" s="11">
        <f>IF(B118&gt;=$C$5, (18-$C$16)-C118, "")</f>
        <v>-64</v>
      </c>
      <c r="N118" s="11">
        <f>IF(B118&gt;=$C$5,4*$C$15*$C$14,"")</f>
        <v>0</v>
      </c>
      <c r="O118" s="11">
        <f t="shared" si="31"/>
        <v>0</v>
      </c>
      <c r="P118" s="5">
        <f>IF(B118&gt;=$C$5,$C$13-C118,"")</f>
        <v>-81</v>
      </c>
      <c r="Q118" s="5">
        <f>IF(B118&gt;=$C$5,$C$12/$C$13*P118,"")</f>
        <v>0</v>
      </c>
      <c r="R118" s="5">
        <f t="shared" si="24"/>
        <v>0</v>
      </c>
      <c r="S118" s="43">
        <f t="shared" si="38"/>
        <v>0</v>
      </c>
      <c r="T118" s="32">
        <f>IF(AND($C$5&lt;=B118,B118&lt;= $C$17), FV($C$23/12,12*C118,$C$32,$C$20,0)*-1,0)</f>
        <v>0</v>
      </c>
      <c r="V118" s="5">
        <f t="shared" si="47"/>
        <v>0</v>
      </c>
      <c r="W118" s="5">
        <f t="shared" si="46"/>
        <v>0</v>
      </c>
      <c r="X118" s="5">
        <f t="shared" si="44"/>
        <v>0</v>
      </c>
      <c r="Y118" s="5">
        <f t="shared" si="50"/>
        <v>0</v>
      </c>
      <c r="Z118" s="5">
        <f t="shared" si="34"/>
        <v>0</v>
      </c>
      <c r="AA118" s="70" t="str">
        <f t="shared" si="40"/>
        <v/>
      </c>
      <c r="AB118" s="45">
        <v>0</v>
      </c>
      <c r="AC118" s="5">
        <f>IF(AND($C$5&lt;=B118, B118&lt;=$C$17), FV($C$22/12,12*D118,$C$21,$C$20,0)*-1,0)</f>
        <v>0</v>
      </c>
      <c r="AE118" s="5">
        <f t="shared" si="48"/>
        <v>0</v>
      </c>
      <c r="AF118" s="5">
        <f t="shared" si="49"/>
        <v>0</v>
      </c>
      <c r="AG118" s="5">
        <f t="shared" si="45"/>
        <v>0</v>
      </c>
      <c r="AH118" s="5">
        <f t="shared" si="51"/>
        <v>0</v>
      </c>
      <c r="AI118" s="5">
        <f t="shared" si="41"/>
        <v>0</v>
      </c>
      <c r="AJ118" s="71" t="str">
        <f t="shared" si="42"/>
        <v/>
      </c>
      <c r="AK118" s="65">
        <v>0</v>
      </c>
      <c r="AL118" s="66"/>
    </row>
    <row r="119" spans="1:38" s="5" customFormat="1" x14ac:dyDescent="0.35">
      <c r="A119"/>
      <c r="B119" s="16">
        <v>83</v>
      </c>
      <c r="C119">
        <f t="shared" si="25"/>
        <v>83</v>
      </c>
      <c r="D119" s="17" t="str">
        <f>IF(AND($C$5&lt;=B119, B119&lt;=$C$17), B119-$C$5, "")</f>
        <v/>
      </c>
      <c r="E119" s="17" t="str">
        <f t="shared" si="26"/>
        <v/>
      </c>
      <c r="F119" s="26">
        <f t="shared" si="27"/>
        <v>-82</v>
      </c>
      <c r="G119" s="18">
        <f t="shared" si="43"/>
        <v>83</v>
      </c>
      <c r="H119" s="11">
        <f t="shared" si="29"/>
        <v>0</v>
      </c>
      <c r="I119" s="10">
        <f t="shared" si="30"/>
        <v>0</v>
      </c>
      <c r="J119" s="11">
        <f>IF(B119&gt;=$C$5,($C$17-$C$5)-C119, "")</f>
        <v>-83</v>
      </c>
      <c r="K119" s="11">
        <f>IF(B119&gt;=$C$5,J119*$C$9*$C$11,"")</f>
        <v>0</v>
      </c>
      <c r="L119" s="11">
        <f t="shared" si="23"/>
        <v>0</v>
      </c>
      <c r="M119" s="11">
        <f>IF(B119&gt;=$C$5, (18-$C$16)-C119, "")</f>
        <v>-65</v>
      </c>
      <c r="N119" s="11">
        <f>IF(B119&gt;=$C$5,4*$C$15*$C$14,"")</f>
        <v>0</v>
      </c>
      <c r="O119" s="11">
        <f t="shared" si="31"/>
        <v>0</v>
      </c>
      <c r="P119" s="5">
        <f>IF(B119&gt;=$C$5,$C$13-C119,"")</f>
        <v>-82</v>
      </c>
      <c r="Q119" s="5">
        <f>IF(B119&gt;=$C$5,$C$12/$C$13*P119,"")</f>
        <v>0</v>
      </c>
      <c r="R119" s="5">
        <f t="shared" si="24"/>
        <v>0</v>
      </c>
      <c r="S119" s="43">
        <f t="shared" si="38"/>
        <v>0</v>
      </c>
      <c r="T119" s="32">
        <f>IF(AND($C$5&lt;=B119,B119&lt;= $C$17), FV($C$23/12,12*C119,$C$32,$C$20,0)*-1,0)</f>
        <v>0</v>
      </c>
      <c r="V119" s="5">
        <f t="shared" si="47"/>
        <v>0</v>
      </c>
      <c r="W119" s="5">
        <f t="shared" si="46"/>
        <v>0</v>
      </c>
      <c r="X119" s="5">
        <f t="shared" si="44"/>
        <v>0</v>
      </c>
      <c r="Y119" s="5">
        <f t="shared" si="50"/>
        <v>0</v>
      </c>
      <c r="Z119" s="5">
        <f t="shared" si="34"/>
        <v>0</v>
      </c>
      <c r="AA119" s="70" t="str">
        <f t="shared" si="40"/>
        <v/>
      </c>
      <c r="AB119" s="45">
        <v>0</v>
      </c>
      <c r="AC119" s="32">
        <f>IF(AND($C$5&lt;=B119, B119&lt;=$C$17), FV($C$22/12,12*D119,$C$21,$C$20,0)*-1,0)</f>
        <v>0</v>
      </c>
      <c r="AE119" s="5">
        <f t="shared" si="48"/>
        <v>0</v>
      </c>
      <c r="AF119" s="5">
        <f t="shared" si="49"/>
        <v>0</v>
      </c>
      <c r="AG119" s="5">
        <f t="shared" si="45"/>
        <v>0</v>
      </c>
      <c r="AH119" s="5">
        <f t="shared" si="51"/>
        <v>0</v>
      </c>
      <c r="AI119" s="5">
        <f t="shared" si="41"/>
        <v>0</v>
      </c>
      <c r="AJ119" s="71" t="str">
        <f t="shared" si="42"/>
        <v/>
      </c>
      <c r="AK119" s="65">
        <v>0</v>
      </c>
      <c r="AL119" s="66"/>
    </row>
    <row r="120" spans="1:38" s="5" customFormat="1" x14ac:dyDescent="0.35">
      <c r="A120"/>
      <c r="B120" s="16">
        <v>84</v>
      </c>
      <c r="C120">
        <f t="shared" si="25"/>
        <v>84</v>
      </c>
      <c r="D120" s="17" t="str">
        <f>IF(AND($C$5&lt;=B120, B120&lt;=$C$17), B120-$C$5, "")</f>
        <v/>
      </c>
      <c r="E120" s="17" t="str">
        <f t="shared" si="26"/>
        <v/>
      </c>
      <c r="F120" s="26">
        <f t="shared" si="27"/>
        <v>-83</v>
      </c>
      <c r="G120" s="18">
        <f t="shared" si="43"/>
        <v>84</v>
      </c>
      <c r="H120" s="11">
        <f t="shared" si="29"/>
        <v>0</v>
      </c>
      <c r="I120" s="10">
        <f t="shared" si="30"/>
        <v>0</v>
      </c>
      <c r="J120" s="11">
        <f>IF(B120&gt;=$C$5,($C$17-$C$5)-C120, "")</f>
        <v>-84</v>
      </c>
      <c r="K120" s="11">
        <f>IF(B120&gt;=$C$5,J120*$C$9*$C$11,"")</f>
        <v>0</v>
      </c>
      <c r="L120" s="11">
        <f t="shared" si="23"/>
        <v>0</v>
      </c>
      <c r="M120" s="11">
        <f>IF(B120&gt;=$C$5, (18-$C$16)-C120, "")</f>
        <v>-66</v>
      </c>
      <c r="N120" s="11">
        <f>IF(B120&gt;=$C$5,4*$C$15*$C$14,"")</f>
        <v>0</v>
      </c>
      <c r="O120" s="11">
        <f t="shared" si="31"/>
        <v>0</v>
      </c>
      <c r="P120" s="5">
        <f>IF(B120&gt;=$C$5,$C$13-C120,"")</f>
        <v>-83</v>
      </c>
      <c r="Q120" s="5">
        <f>IF(B120&gt;=$C$5,$C$12/$C$13*P120,"")</f>
        <v>0</v>
      </c>
      <c r="R120" s="5">
        <f t="shared" si="24"/>
        <v>0</v>
      </c>
      <c r="S120" s="43">
        <f t="shared" si="38"/>
        <v>0</v>
      </c>
      <c r="T120" s="32">
        <f>IF(AND($C$5&lt;=B120,B120&lt;= $C$17), FV($C$23/12,12*C120,$C$32,$C$20,0)*-1,0)</f>
        <v>0</v>
      </c>
      <c r="V120" s="5">
        <f t="shared" si="47"/>
        <v>0</v>
      </c>
      <c r="W120" s="5">
        <f t="shared" si="46"/>
        <v>0</v>
      </c>
      <c r="X120" s="5">
        <f t="shared" si="44"/>
        <v>0</v>
      </c>
      <c r="Y120" s="5">
        <f t="shared" si="50"/>
        <v>0</v>
      </c>
      <c r="Z120" s="5">
        <f t="shared" si="34"/>
        <v>0</v>
      </c>
      <c r="AA120" s="70" t="str">
        <f t="shared" si="40"/>
        <v/>
      </c>
      <c r="AB120" s="45">
        <v>0</v>
      </c>
      <c r="AC120" s="32">
        <f>IF(AND($C$5&lt;=B120, B120&lt;=$C$17), FV($C$22/12,12*D120,$C$21,$C$20,0)*-1,0)</f>
        <v>0</v>
      </c>
      <c r="AE120" s="5">
        <f t="shared" si="48"/>
        <v>0</v>
      </c>
      <c r="AF120" s="5">
        <f t="shared" si="49"/>
        <v>0</v>
      </c>
      <c r="AG120" s="5">
        <f t="shared" si="45"/>
        <v>0</v>
      </c>
      <c r="AH120" s="5">
        <f t="shared" si="51"/>
        <v>0</v>
      </c>
      <c r="AI120" s="5">
        <f t="shared" si="41"/>
        <v>0</v>
      </c>
      <c r="AJ120" s="71" t="str">
        <f t="shared" si="42"/>
        <v/>
      </c>
      <c r="AK120" s="65">
        <v>0</v>
      </c>
      <c r="AL120" s="66"/>
    </row>
    <row r="121" spans="1:38" s="5" customFormat="1" x14ac:dyDescent="0.35">
      <c r="A121"/>
      <c r="B121" s="16">
        <v>85</v>
      </c>
      <c r="C121">
        <f t="shared" si="25"/>
        <v>85</v>
      </c>
      <c r="D121" s="17" t="str">
        <f>IF(AND($C$5&lt;=B121, B121&lt;=$C$17), B121-$C$5, "")</f>
        <v/>
      </c>
      <c r="E121" s="17" t="str">
        <f t="shared" si="26"/>
        <v/>
      </c>
      <c r="F121" s="26">
        <f t="shared" si="27"/>
        <v>-84</v>
      </c>
      <c r="G121" s="18">
        <f t="shared" si="43"/>
        <v>85</v>
      </c>
      <c r="H121" s="11">
        <f t="shared" si="29"/>
        <v>0</v>
      </c>
      <c r="I121" s="10">
        <f t="shared" si="30"/>
        <v>0</v>
      </c>
      <c r="J121" s="11">
        <f>IF(B121&gt;=$C$5,($C$17-$C$5)-C121, "")</f>
        <v>-85</v>
      </c>
      <c r="K121" s="11">
        <f>IF(B121&gt;=$C$5,J121*$C$9*$C$11,"")</f>
        <v>0</v>
      </c>
      <c r="L121" s="11">
        <f t="shared" si="23"/>
        <v>0</v>
      </c>
      <c r="M121" s="11">
        <f>IF(B121&gt;=$C$5, (18-$C$16)-C121, "")</f>
        <v>-67</v>
      </c>
      <c r="N121" s="11">
        <f>IF(B121&gt;=$C$5,4*$C$15*$C$14,"")</f>
        <v>0</v>
      </c>
      <c r="O121" s="11">
        <f t="shared" si="31"/>
        <v>0</v>
      </c>
      <c r="P121" s="5">
        <f>IF(B121&gt;=$C$5,$C$13-C121,"")</f>
        <v>-84</v>
      </c>
      <c r="Q121" s="5">
        <f>IF(B121&gt;=$C$5,$C$12/$C$13*P121,"")</f>
        <v>0</v>
      </c>
      <c r="R121" s="5">
        <f t="shared" si="24"/>
        <v>0</v>
      </c>
      <c r="S121" s="43">
        <f t="shared" si="38"/>
        <v>0</v>
      </c>
      <c r="T121" s="32">
        <f>IF(AND($C$5&lt;=B121,B121&lt;= $C$17), FV($C$23/12,12*C121,$C$32,$C$20,0)*-1,0)</f>
        <v>0</v>
      </c>
      <c r="V121" s="5">
        <f t="shared" si="47"/>
        <v>0</v>
      </c>
      <c r="W121" s="5">
        <f t="shared" si="46"/>
        <v>0</v>
      </c>
      <c r="X121" s="5">
        <f t="shared" si="44"/>
        <v>0</v>
      </c>
      <c r="Y121" s="5">
        <f t="shared" si="50"/>
        <v>0</v>
      </c>
      <c r="Z121" s="5">
        <f t="shared" si="34"/>
        <v>0</v>
      </c>
      <c r="AA121" s="70" t="str">
        <f t="shared" si="40"/>
        <v/>
      </c>
      <c r="AB121" s="45">
        <v>0</v>
      </c>
      <c r="AC121" s="32">
        <f>IF(AND($C$5&lt;=B121, B121&lt;=$C$17), FV($C$22/12,12*D121,$C$21,$C$20,0)*-1,0)</f>
        <v>0</v>
      </c>
      <c r="AE121" s="5">
        <f t="shared" si="48"/>
        <v>0</v>
      </c>
      <c r="AF121" s="5">
        <f t="shared" si="49"/>
        <v>0</v>
      </c>
      <c r="AG121" s="5">
        <f t="shared" si="45"/>
        <v>0</v>
      </c>
      <c r="AH121" s="5">
        <f t="shared" si="51"/>
        <v>0</v>
      </c>
      <c r="AI121" s="5">
        <f t="shared" si="41"/>
        <v>0</v>
      </c>
      <c r="AJ121" s="71" t="str">
        <f t="shared" si="42"/>
        <v/>
      </c>
      <c r="AK121" s="65">
        <v>0</v>
      </c>
      <c r="AL121" s="66"/>
    </row>
    <row r="122" spans="1:38" s="5" customFormat="1" x14ac:dyDescent="0.35">
      <c r="A122"/>
      <c r="B122" s="16">
        <v>86</v>
      </c>
      <c r="C122">
        <f t="shared" si="25"/>
        <v>86</v>
      </c>
      <c r="D122" s="17" t="str">
        <f>IF(AND($C$5&lt;=B122, B122&lt;=$C$17), B122-$C$5, "")</f>
        <v/>
      </c>
      <c r="E122" s="17" t="str">
        <f t="shared" si="26"/>
        <v/>
      </c>
      <c r="F122" s="26">
        <f t="shared" si="27"/>
        <v>-85</v>
      </c>
      <c r="G122" s="18">
        <f t="shared" si="43"/>
        <v>86</v>
      </c>
      <c r="H122" s="11">
        <f t="shared" si="29"/>
        <v>0</v>
      </c>
      <c r="I122" s="10">
        <f t="shared" si="30"/>
        <v>0</v>
      </c>
      <c r="J122" s="11">
        <f>IF(B122&gt;=$C$5,($C$17-$C$5)-C122, "")</f>
        <v>-86</v>
      </c>
      <c r="K122" s="11">
        <f>IF(B122&gt;=$C$5,J122*$C$9*$C$11,"")</f>
        <v>0</v>
      </c>
      <c r="L122" s="11">
        <f t="shared" si="23"/>
        <v>0</v>
      </c>
      <c r="M122" s="11">
        <f>IF(B122&gt;=$C$5, (18-$C$16)-C122, "")</f>
        <v>-68</v>
      </c>
      <c r="N122" s="11">
        <f>IF(B122&gt;=$C$5,4*$C$15*$C$14,"")</f>
        <v>0</v>
      </c>
      <c r="O122" s="11">
        <f t="shared" si="31"/>
        <v>0</v>
      </c>
      <c r="P122" s="5">
        <f>IF(B122&gt;=$C$5,$C$13-C122,"")</f>
        <v>-85</v>
      </c>
      <c r="Q122" s="5">
        <f>IF(B122&gt;=$C$5,$C$12/$C$13*P122,"")</f>
        <v>0</v>
      </c>
      <c r="R122" s="5">
        <f t="shared" si="24"/>
        <v>0</v>
      </c>
      <c r="S122" s="43">
        <f t="shared" si="38"/>
        <v>0</v>
      </c>
      <c r="T122" s="32">
        <f>IF(AND($C$5&lt;=B122,B122&lt;= $C$17), FV($C$23/12,12*C122,$C$32,$C$20,0)*-1,0)</f>
        <v>0</v>
      </c>
      <c r="V122" s="5">
        <f t="shared" si="47"/>
        <v>0</v>
      </c>
      <c r="W122" s="5">
        <f t="shared" si="46"/>
        <v>0</v>
      </c>
      <c r="X122" s="5">
        <f t="shared" si="44"/>
        <v>0</v>
      </c>
      <c r="Y122" s="5">
        <f t="shared" si="50"/>
        <v>0</v>
      </c>
      <c r="Z122" s="5">
        <f t="shared" si="34"/>
        <v>0</v>
      </c>
      <c r="AA122" s="70" t="str">
        <f t="shared" si="40"/>
        <v/>
      </c>
      <c r="AB122" s="45">
        <v>0</v>
      </c>
      <c r="AC122" s="32">
        <f>IF(AND($C$5&lt;=B122, B122&lt;=$C$17), FV($C$22/12,12*D122,$C$21,$C$20,0)*-1,0)</f>
        <v>0</v>
      </c>
      <c r="AE122" s="5">
        <f t="shared" si="48"/>
        <v>0</v>
      </c>
      <c r="AF122" s="5">
        <f t="shared" si="49"/>
        <v>0</v>
      </c>
      <c r="AG122" s="5">
        <f t="shared" si="45"/>
        <v>0</v>
      </c>
      <c r="AH122" s="5">
        <f t="shared" si="51"/>
        <v>0</v>
      </c>
      <c r="AI122" s="5">
        <f t="shared" si="41"/>
        <v>0</v>
      </c>
      <c r="AJ122" s="71" t="str">
        <f t="shared" si="42"/>
        <v/>
      </c>
      <c r="AK122" s="65">
        <v>0</v>
      </c>
      <c r="AL122" s="66"/>
    </row>
    <row r="123" spans="1:38" s="5" customFormat="1" x14ac:dyDescent="0.35">
      <c r="A123"/>
      <c r="B123" s="16">
        <v>87</v>
      </c>
      <c r="C123">
        <f t="shared" si="25"/>
        <v>87</v>
      </c>
      <c r="D123" s="17" t="str">
        <f>IF(AND($C$5&lt;=B123, B123&lt;=$C$17), B123-$C$5, "")</f>
        <v/>
      </c>
      <c r="E123" s="17" t="str">
        <f t="shared" si="26"/>
        <v/>
      </c>
      <c r="F123" s="26">
        <f t="shared" si="27"/>
        <v>-86</v>
      </c>
      <c r="G123" s="18">
        <f t="shared" si="43"/>
        <v>87</v>
      </c>
      <c r="H123" s="11">
        <f t="shared" si="29"/>
        <v>0</v>
      </c>
      <c r="I123" s="10">
        <f t="shared" si="30"/>
        <v>0</v>
      </c>
      <c r="J123" s="11">
        <f>IF(B123&gt;=$C$5,($C$17-$C$5)-C123, "")</f>
        <v>-87</v>
      </c>
      <c r="K123" s="11">
        <f>IF(B123&gt;=$C$5,J123*$C$9*$C$11,"")</f>
        <v>0</v>
      </c>
      <c r="L123" s="11">
        <f t="shared" si="23"/>
        <v>0</v>
      </c>
      <c r="M123" s="11">
        <f>IF(B123&gt;=$C$5, (18-$C$16)-C123, "")</f>
        <v>-69</v>
      </c>
      <c r="N123" s="11">
        <f>IF(B123&gt;=$C$5,4*$C$15*$C$14,"")</f>
        <v>0</v>
      </c>
      <c r="O123" s="11">
        <f t="shared" si="31"/>
        <v>0</v>
      </c>
      <c r="P123" s="5">
        <f>IF(B123&gt;=$C$5,$C$13-C123,"")</f>
        <v>-86</v>
      </c>
      <c r="Q123" s="5">
        <f>IF(B123&gt;=$C$5,$C$12/$C$13*P123,"")</f>
        <v>0</v>
      </c>
      <c r="R123" s="5">
        <f t="shared" si="24"/>
        <v>0</v>
      </c>
      <c r="S123" s="43">
        <f t="shared" si="38"/>
        <v>0</v>
      </c>
      <c r="T123" s="32">
        <f>IF(AND($C$5&lt;=B123,B123&lt;= $C$17), FV($C$23/12,12*C123,$C$32,$C$20,0)*-1,0)</f>
        <v>0</v>
      </c>
      <c r="V123" s="5">
        <f t="shared" si="47"/>
        <v>0</v>
      </c>
      <c r="W123" s="5">
        <f t="shared" si="46"/>
        <v>0</v>
      </c>
      <c r="X123" s="5">
        <f t="shared" si="44"/>
        <v>0</v>
      </c>
      <c r="Y123" s="5">
        <f t="shared" si="50"/>
        <v>0</v>
      </c>
      <c r="Z123" s="5">
        <f t="shared" si="34"/>
        <v>0</v>
      </c>
      <c r="AA123" s="70" t="str">
        <f t="shared" si="40"/>
        <v/>
      </c>
      <c r="AB123" s="45">
        <v>0</v>
      </c>
      <c r="AC123" s="32">
        <f>IF(AND($C$5&lt;=B123, B123&lt;=$C$17), FV($C$22/12,12*D123,$C$21,$C$20,0)*-1,0)</f>
        <v>0</v>
      </c>
      <c r="AE123" s="5">
        <f t="shared" si="48"/>
        <v>0</v>
      </c>
      <c r="AF123" s="5">
        <f t="shared" si="49"/>
        <v>0</v>
      </c>
      <c r="AG123" s="5">
        <f t="shared" si="45"/>
        <v>0</v>
      </c>
      <c r="AH123" s="5">
        <f t="shared" si="51"/>
        <v>0</v>
      </c>
      <c r="AI123" s="5">
        <f t="shared" si="41"/>
        <v>0</v>
      </c>
      <c r="AJ123" s="71" t="str">
        <f t="shared" si="42"/>
        <v/>
      </c>
      <c r="AK123" s="65">
        <v>0</v>
      </c>
      <c r="AL123" s="66"/>
    </row>
    <row r="124" spans="1:38" s="5" customFormat="1" x14ac:dyDescent="0.35">
      <c r="A124"/>
      <c r="B124" s="16">
        <v>88</v>
      </c>
      <c r="C124">
        <f t="shared" si="25"/>
        <v>88</v>
      </c>
      <c r="D124" s="17" t="str">
        <f>IF(AND($C$5&lt;=B124, B124&lt;=$C$17), B124-$C$5, "")</f>
        <v/>
      </c>
      <c r="E124" s="17" t="str">
        <f t="shared" si="26"/>
        <v/>
      </c>
      <c r="F124" s="26">
        <f t="shared" si="27"/>
        <v>-87</v>
      </c>
      <c r="G124" s="18">
        <f t="shared" si="43"/>
        <v>88</v>
      </c>
      <c r="H124" s="11">
        <f t="shared" si="29"/>
        <v>0</v>
      </c>
      <c r="I124" s="10">
        <f t="shared" si="30"/>
        <v>0</v>
      </c>
      <c r="J124" s="11">
        <f>IF(B124&gt;=$C$5,($C$17-$C$5)-C124, "")</f>
        <v>-88</v>
      </c>
      <c r="K124" s="11">
        <f>IF(B124&gt;=$C$5,J124*$C$9*$C$11,"")</f>
        <v>0</v>
      </c>
      <c r="L124" s="11">
        <f t="shared" si="23"/>
        <v>0</v>
      </c>
      <c r="M124" s="11">
        <f>IF(B124&gt;=$C$5, (18-$C$16)-C124, "")</f>
        <v>-70</v>
      </c>
      <c r="N124" s="11">
        <f>IF(B124&gt;=$C$5,4*$C$15*$C$14,"")</f>
        <v>0</v>
      </c>
      <c r="O124" s="11">
        <f t="shared" si="31"/>
        <v>0</v>
      </c>
      <c r="P124" s="5">
        <f>IF(B124&gt;=$C$5,$C$13-C124,"")</f>
        <v>-87</v>
      </c>
      <c r="Q124" s="5">
        <f>IF(B124&gt;=$C$5,$C$12/$C$13*P124,"")</f>
        <v>0</v>
      </c>
      <c r="R124" s="5">
        <f t="shared" si="24"/>
        <v>0</v>
      </c>
      <c r="S124" s="43">
        <f t="shared" si="38"/>
        <v>0</v>
      </c>
      <c r="T124" s="32">
        <f>IF(AND($C$5&lt;=B124,B124&lt;= $C$17), FV($C$23/12,12*C124,$C$32,$C$20,0)*-1,0)</f>
        <v>0</v>
      </c>
      <c r="V124" s="5">
        <f t="shared" si="47"/>
        <v>0</v>
      </c>
      <c r="W124" s="5">
        <f t="shared" si="46"/>
        <v>0</v>
      </c>
      <c r="X124" s="5">
        <f t="shared" si="44"/>
        <v>0</v>
      </c>
      <c r="Y124" s="5">
        <f t="shared" si="50"/>
        <v>0</v>
      </c>
      <c r="Z124" s="5">
        <f t="shared" si="34"/>
        <v>0</v>
      </c>
      <c r="AA124" s="70" t="str">
        <f t="shared" si="40"/>
        <v/>
      </c>
      <c r="AB124" s="45">
        <v>0</v>
      </c>
      <c r="AC124" s="32">
        <f>IF(AND($C$5&lt;=B124, B124&lt;=$C$17), FV($C$22/12,12*D124,$C$21,$C$20,0)*-1,0)</f>
        <v>0</v>
      </c>
      <c r="AE124" s="5">
        <f t="shared" si="48"/>
        <v>0</v>
      </c>
      <c r="AF124" s="5">
        <f t="shared" si="49"/>
        <v>0</v>
      </c>
      <c r="AG124" s="5">
        <f t="shared" si="45"/>
        <v>0</v>
      </c>
      <c r="AH124" s="5">
        <f t="shared" si="51"/>
        <v>0</v>
      </c>
      <c r="AI124" s="5">
        <f t="shared" si="41"/>
        <v>0</v>
      </c>
      <c r="AJ124" s="71" t="str">
        <f t="shared" si="42"/>
        <v/>
      </c>
      <c r="AK124" s="65">
        <v>0</v>
      </c>
      <c r="AL124" s="66"/>
    </row>
    <row r="125" spans="1:38" s="5" customFormat="1" x14ac:dyDescent="0.35">
      <c r="A125"/>
      <c r="B125" s="16">
        <v>89</v>
      </c>
      <c r="C125">
        <f t="shared" si="25"/>
        <v>89</v>
      </c>
      <c r="D125" s="17" t="str">
        <f>IF(AND($C$5&lt;=B125, B125&lt;=$C$17), B125-$C$5, "")</f>
        <v/>
      </c>
      <c r="E125" s="17" t="str">
        <f t="shared" si="26"/>
        <v/>
      </c>
      <c r="F125" s="26">
        <f t="shared" si="27"/>
        <v>-88</v>
      </c>
      <c r="G125" s="18">
        <f t="shared" si="43"/>
        <v>89</v>
      </c>
      <c r="H125" s="11">
        <f t="shared" si="29"/>
        <v>0</v>
      </c>
      <c r="I125" s="10">
        <f t="shared" si="30"/>
        <v>0</v>
      </c>
      <c r="J125" s="11">
        <f>IF(B125&gt;=$C$5,($C$17-$C$5)-C125, "")</f>
        <v>-89</v>
      </c>
      <c r="K125" s="11">
        <f>IF(B125&gt;=$C$5,J125*$C$9*$C$11,"")</f>
        <v>0</v>
      </c>
      <c r="L125" s="11">
        <f t="shared" si="23"/>
        <v>0</v>
      </c>
      <c r="M125" s="11">
        <f>IF(B125&gt;=$C$5, (18-$C$16)-C125, "")</f>
        <v>-71</v>
      </c>
      <c r="N125" s="11">
        <f>IF(B125&gt;=$C$5,4*$C$15*$C$14,"")</f>
        <v>0</v>
      </c>
      <c r="O125" s="11">
        <f t="shared" si="31"/>
        <v>0</v>
      </c>
      <c r="P125" s="5">
        <f>IF(B125&gt;=$C$5,$C$13-C125,"")</f>
        <v>-88</v>
      </c>
      <c r="Q125" s="5">
        <f>IF(B125&gt;=$C$5,$C$12/$C$13*P125,"")</f>
        <v>0</v>
      </c>
      <c r="R125" s="5">
        <f t="shared" si="24"/>
        <v>0</v>
      </c>
      <c r="S125" s="43">
        <f t="shared" si="38"/>
        <v>0</v>
      </c>
      <c r="T125" s="32">
        <f>IF(AND($C$5&lt;=B125,B125&lt;= $C$17), FV($C$23/12,12*C125,$C$32,$C$20,0)*-1,0)</f>
        <v>0</v>
      </c>
      <c r="V125" s="5">
        <f t="shared" si="47"/>
        <v>0</v>
      </c>
      <c r="W125" s="5">
        <f t="shared" si="46"/>
        <v>0</v>
      </c>
      <c r="X125" s="5">
        <f t="shared" si="44"/>
        <v>0</v>
      </c>
      <c r="Y125" s="5">
        <f t="shared" si="50"/>
        <v>0</v>
      </c>
      <c r="Z125" s="5">
        <f t="shared" si="34"/>
        <v>0</v>
      </c>
      <c r="AA125" s="70" t="str">
        <f t="shared" si="40"/>
        <v/>
      </c>
      <c r="AB125" s="45">
        <v>0</v>
      </c>
      <c r="AC125" s="32">
        <f>IF(AND($C$5&lt;=B125, B125&lt;=$C$17), FV($C$22/12,12*D125,$C$21,$C$20,0)*-1,0)</f>
        <v>0</v>
      </c>
      <c r="AE125" s="5">
        <f t="shared" si="48"/>
        <v>0</v>
      </c>
      <c r="AF125" s="5">
        <f t="shared" si="49"/>
        <v>0</v>
      </c>
      <c r="AG125" s="5">
        <f t="shared" si="45"/>
        <v>0</v>
      </c>
      <c r="AH125" s="5">
        <f t="shared" si="51"/>
        <v>0</v>
      </c>
      <c r="AI125" s="5">
        <f t="shared" si="41"/>
        <v>0</v>
      </c>
      <c r="AJ125" s="71" t="str">
        <f t="shared" si="42"/>
        <v/>
      </c>
      <c r="AK125" s="65">
        <v>0</v>
      </c>
      <c r="AL125" s="66"/>
    </row>
    <row r="126" spans="1:38" s="5" customFormat="1" x14ac:dyDescent="0.35">
      <c r="A126"/>
      <c r="B126" s="16">
        <v>90</v>
      </c>
      <c r="C126">
        <f t="shared" si="25"/>
        <v>90</v>
      </c>
      <c r="D126" s="17" t="str">
        <f>IF(AND($C$5&lt;=B126, B126&lt;=$C$17), B126-$C$5, "")</f>
        <v/>
      </c>
      <c r="E126" s="17" t="str">
        <f t="shared" si="26"/>
        <v/>
      </c>
      <c r="F126" s="26">
        <f t="shared" si="27"/>
        <v>-89</v>
      </c>
      <c r="G126" s="18">
        <f t="shared" si="43"/>
        <v>90</v>
      </c>
      <c r="H126" s="11">
        <f t="shared" si="29"/>
        <v>0</v>
      </c>
      <c r="I126" s="10">
        <f t="shared" si="30"/>
        <v>0</v>
      </c>
      <c r="J126" s="11">
        <f>IF(B126&gt;=$C$5,($C$17-$C$5)-C126, "")</f>
        <v>-90</v>
      </c>
      <c r="K126" s="11">
        <f>IF(B126&gt;=$C$5,J126*$C$9*$C$11,"")</f>
        <v>0</v>
      </c>
      <c r="L126" s="11">
        <f t="shared" si="23"/>
        <v>0</v>
      </c>
      <c r="M126" s="11">
        <f>IF(B126&gt;=$C$5, (18-$C$16)-C126, "")</f>
        <v>-72</v>
      </c>
      <c r="N126" s="11">
        <f>IF(B126&gt;=$C$5,4*$C$15*$C$14,"")</f>
        <v>0</v>
      </c>
      <c r="O126" s="11">
        <f t="shared" si="31"/>
        <v>0</v>
      </c>
      <c r="P126" s="5">
        <f>IF(B126&gt;=$C$5,$C$13-C126,"")</f>
        <v>-89</v>
      </c>
      <c r="Q126" s="5">
        <f>IF(B126&gt;=$C$5,$C$12/$C$13*P126,"")</f>
        <v>0</v>
      </c>
      <c r="R126" s="5">
        <f t="shared" si="24"/>
        <v>0</v>
      </c>
      <c r="S126" s="43">
        <f t="shared" si="38"/>
        <v>0</v>
      </c>
      <c r="T126" s="32">
        <f>IF(AND($C$5&lt;=B126,B126&lt;= $C$17), FV($C$23/12,12*C126,$C$32,$C$20,0)*-1,0)</f>
        <v>0</v>
      </c>
      <c r="V126" s="5">
        <f t="shared" si="47"/>
        <v>0</v>
      </c>
      <c r="W126" s="5">
        <f t="shared" si="46"/>
        <v>0</v>
      </c>
      <c r="X126" s="5">
        <f t="shared" si="44"/>
        <v>0</v>
      </c>
      <c r="Y126" s="5">
        <f t="shared" si="50"/>
        <v>0</v>
      </c>
      <c r="Z126" s="5">
        <f t="shared" si="34"/>
        <v>0</v>
      </c>
      <c r="AA126" s="70" t="str">
        <f t="shared" si="40"/>
        <v/>
      </c>
      <c r="AB126" s="45">
        <v>0</v>
      </c>
      <c r="AC126" s="32">
        <f>IF(AND($C$5&lt;=B126, B126&lt;=$C$17), FV($C$22/12,12*D126,$C$21,$C$20,0)*-1,0)</f>
        <v>0</v>
      </c>
      <c r="AE126" s="5">
        <f t="shared" si="48"/>
        <v>0</v>
      </c>
      <c r="AF126" s="5">
        <f t="shared" si="49"/>
        <v>0</v>
      </c>
      <c r="AG126" s="5">
        <f t="shared" si="45"/>
        <v>0</v>
      </c>
      <c r="AH126" s="5">
        <f t="shared" si="51"/>
        <v>0</v>
      </c>
      <c r="AI126" s="5">
        <f t="shared" si="41"/>
        <v>0</v>
      </c>
      <c r="AJ126" s="71" t="str">
        <f t="shared" si="42"/>
        <v/>
      </c>
      <c r="AK126" s="65">
        <v>0</v>
      </c>
      <c r="AL126" s="66"/>
    </row>
    <row r="127" spans="1:38" s="5" customFormat="1" x14ac:dyDescent="0.35">
      <c r="A127"/>
      <c r="B127" s="16">
        <v>91</v>
      </c>
      <c r="C127">
        <f t="shared" si="25"/>
        <v>91</v>
      </c>
      <c r="D127" s="17" t="str">
        <f>IF(AND($C$5&lt;=B127, B127&lt;=$C$17), B127-$C$5, "")</f>
        <v/>
      </c>
      <c r="E127" s="17" t="str">
        <f t="shared" si="26"/>
        <v/>
      </c>
      <c r="F127" s="26">
        <f t="shared" si="27"/>
        <v>-90</v>
      </c>
      <c r="G127" s="18">
        <f t="shared" si="43"/>
        <v>91</v>
      </c>
      <c r="H127" s="11">
        <f t="shared" si="29"/>
        <v>0</v>
      </c>
      <c r="I127" s="10">
        <f t="shared" si="30"/>
        <v>0</v>
      </c>
      <c r="J127" s="11">
        <f>IF(B127&gt;=$C$5,($C$17-$C$5)-C127, "")</f>
        <v>-91</v>
      </c>
      <c r="K127" s="11">
        <f>IF(B127&gt;=$C$5,J127*$C$9*$C$11,"")</f>
        <v>0</v>
      </c>
      <c r="L127" s="11">
        <f t="shared" si="23"/>
        <v>0</v>
      </c>
      <c r="M127" s="11">
        <f>IF(B127&gt;=$C$5, (18-$C$16)-C127, "")</f>
        <v>-73</v>
      </c>
      <c r="N127" s="11">
        <f>IF(B127&gt;=$C$5,4*$C$15*$C$14,"")</f>
        <v>0</v>
      </c>
      <c r="O127" s="11">
        <f t="shared" si="31"/>
        <v>0</v>
      </c>
      <c r="P127" s="5">
        <f>IF(B127&gt;=$C$5,$C$13-C127,"")</f>
        <v>-90</v>
      </c>
      <c r="Q127" s="5">
        <f>IF(B127&gt;=$C$5,$C$12/$C$13*P127,"")</f>
        <v>0</v>
      </c>
      <c r="R127" s="5">
        <f t="shared" si="24"/>
        <v>0</v>
      </c>
      <c r="S127" s="43">
        <f t="shared" si="38"/>
        <v>0</v>
      </c>
      <c r="T127" s="32">
        <f>IF(AND($C$5&lt;=B127,B127&lt;= $C$17), FV($C$23/12,12*C127,$C$32,$C$20,0)*-1,0)</f>
        <v>0</v>
      </c>
      <c r="V127" s="5">
        <f t="shared" si="47"/>
        <v>0</v>
      </c>
      <c r="W127" s="5">
        <f t="shared" si="46"/>
        <v>0</v>
      </c>
      <c r="X127" s="5">
        <f t="shared" si="44"/>
        <v>0</v>
      </c>
      <c r="Y127" s="5">
        <f t="shared" si="50"/>
        <v>0</v>
      </c>
      <c r="Z127" s="5">
        <f t="shared" si="34"/>
        <v>0</v>
      </c>
      <c r="AA127" s="70" t="str">
        <f t="shared" si="40"/>
        <v/>
      </c>
      <c r="AB127" s="45">
        <v>0</v>
      </c>
      <c r="AC127" s="32">
        <f>IF(AND($C$5&lt;=B127, B127&lt;=$C$17), FV($C$22/12,12*D127,$C$21,$C$20,0)*-1,0)</f>
        <v>0</v>
      </c>
      <c r="AE127" s="5">
        <f t="shared" si="48"/>
        <v>0</v>
      </c>
      <c r="AF127" s="5">
        <f t="shared" si="49"/>
        <v>0</v>
      </c>
      <c r="AG127" s="5">
        <f t="shared" si="45"/>
        <v>0</v>
      </c>
      <c r="AH127" s="5">
        <f t="shared" si="51"/>
        <v>0</v>
      </c>
      <c r="AI127" s="5">
        <f t="shared" si="41"/>
        <v>0</v>
      </c>
      <c r="AJ127" s="71" t="str">
        <f t="shared" si="42"/>
        <v/>
      </c>
      <c r="AK127" s="65">
        <v>0</v>
      </c>
      <c r="AL127" s="66"/>
    </row>
    <row r="128" spans="1:38" s="5" customFormat="1" x14ac:dyDescent="0.35">
      <c r="A128"/>
      <c r="B128" s="16">
        <v>92</v>
      </c>
      <c r="C128">
        <f t="shared" si="25"/>
        <v>92</v>
      </c>
      <c r="D128" s="17" t="str">
        <f>IF(AND($C$5&lt;=B128, B128&lt;=$C$17), B128-$C$5, "")</f>
        <v/>
      </c>
      <c r="E128" s="17" t="str">
        <f t="shared" si="26"/>
        <v/>
      </c>
      <c r="F128" s="26">
        <f t="shared" si="27"/>
        <v>-91</v>
      </c>
      <c r="G128" s="18">
        <f t="shared" si="43"/>
        <v>92</v>
      </c>
      <c r="H128" s="11">
        <f t="shared" si="29"/>
        <v>0</v>
      </c>
      <c r="I128" s="10">
        <f t="shared" si="30"/>
        <v>0</v>
      </c>
      <c r="J128" s="11">
        <f>IF(B128&gt;=$C$5,($C$17-$C$5)-C128, "")</f>
        <v>-92</v>
      </c>
      <c r="K128" s="11">
        <f>IF(B128&gt;=$C$5,J128*$C$9*$C$11,"")</f>
        <v>0</v>
      </c>
      <c r="L128" s="11">
        <f t="shared" si="23"/>
        <v>0</v>
      </c>
      <c r="M128" s="11">
        <f>IF(B128&gt;=$C$5, (18-$C$16)-C128, "")</f>
        <v>-74</v>
      </c>
      <c r="N128" s="11">
        <f>IF(B128&gt;=$C$5,4*$C$15*$C$14,"")</f>
        <v>0</v>
      </c>
      <c r="O128" s="11">
        <f t="shared" si="31"/>
        <v>0</v>
      </c>
      <c r="P128" s="5">
        <f>IF(B128&gt;=$C$5,$C$13-C128,"")</f>
        <v>-91</v>
      </c>
      <c r="Q128" s="5">
        <f>IF(B128&gt;=$C$5,$C$12/$C$13*P128,"")</f>
        <v>0</v>
      </c>
      <c r="R128" s="5">
        <f t="shared" si="24"/>
        <v>0</v>
      </c>
      <c r="S128" s="43">
        <f t="shared" si="38"/>
        <v>0</v>
      </c>
      <c r="T128" s="32">
        <f>IF(AND($C$5&lt;=B128,B128&lt;= $C$17), FV($C$23/12,12*C128,$C$32,$C$20,0)*-1,0)</f>
        <v>0</v>
      </c>
      <c r="V128" s="5">
        <f t="shared" si="47"/>
        <v>0</v>
      </c>
      <c r="W128" s="5">
        <f t="shared" si="46"/>
        <v>0</v>
      </c>
      <c r="X128" s="5">
        <f t="shared" si="44"/>
        <v>0</v>
      </c>
      <c r="Y128" s="5">
        <f t="shared" si="50"/>
        <v>0</v>
      </c>
      <c r="Z128" s="5">
        <f t="shared" si="34"/>
        <v>0</v>
      </c>
      <c r="AA128" s="70" t="str">
        <f t="shared" si="40"/>
        <v/>
      </c>
      <c r="AB128" s="45">
        <v>0</v>
      </c>
      <c r="AC128" s="32">
        <f>IF(AND($C$5&lt;=B128, B128&lt;=$C$17), FV($C$22/12,12*D128,$C$21,$C$20,0)*-1,0)</f>
        <v>0</v>
      </c>
      <c r="AE128" s="5">
        <f t="shared" si="48"/>
        <v>0</v>
      </c>
      <c r="AF128" s="5">
        <f t="shared" si="49"/>
        <v>0</v>
      </c>
      <c r="AG128" s="5">
        <f t="shared" si="45"/>
        <v>0</v>
      </c>
      <c r="AH128" s="5">
        <f t="shared" si="51"/>
        <v>0</v>
      </c>
      <c r="AI128" s="5">
        <f t="shared" si="41"/>
        <v>0</v>
      </c>
      <c r="AJ128" s="71" t="str">
        <f t="shared" si="42"/>
        <v/>
      </c>
      <c r="AK128" s="65">
        <v>0</v>
      </c>
      <c r="AL128" s="66"/>
    </row>
    <row r="129" spans="1:38" s="5" customFormat="1" x14ac:dyDescent="0.35">
      <c r="A129"/>
      <c r="B129" s="16">
        <v>93</v>
      </c>
      <c r="C129">
        <f t="shared" si="25"/>
        <v>93</v>
      </c>
      <c r="D129" s="17" t="str">
        <f>IF(AND($C$5&lt;=B129, B129&lt;=$C$17), B129-$C$5, "")</f>
        <v/>
      </c>
      <c r="E129" s="17" t="str">
        <f t="shared" si="26"/>
        <v/>
      </c>
      <c r="F129" s="26">
        <f t="shared" si="27"/>
        <v>-92</v>
      </c>
      <c r="G129" s="18">
        <f t="shared" si="43"/>
        <v>93</v>
      </c>
      <c r="H129" s="11">
        <f t="shared" si="29"/>
        <v>0</v>
      </c>
      <c r="I129" s="10">
        <f t="shared" si="30"/>
        <v>0</v>
      </c>
      <c r="J129" s="11">
        <f>IF(B129&gt;=$C$5,($C$17-$C$5)-C129, "")</f>
        <v>-93</v>
      </c>
      <c r="K129" s="11">
        <f>IF(B129&gt;=$C$5,J129*$C$9*$C$11,"")</f>
        <v>0</v>
      </c>
      <c r="L129" s="11">
        <f t="shared" si="23"/>
        <v>0</v>
      </c>
      <c r="M129" s="11">
        <f>IF(B129&gt;=$C$5, (18-$C$16)-C129, "")</f>
        <v>-75</v>
      </c>
      <c r="N129" s="11">
        <f>IF(B129&gt;=$C$5,4*$C$15*$C$14,"")</f>
        <v>0</v>
      </c>
      <c r="O129" s="11">
        <f t="shared" si="31"/>
        <v>0</v>
      </c>
      <c r="P129" s="5">
        <f>IF(B129&gt;=$C$5,$C$13-C129,"")</f>
        <v>-92</v>
      </c>
      <c r="Q129" s="5">
        <f>IF(B129&gt;=$C$5,$C$12/$C$13*P129,"")</f>
        <v>0</v>
      </c>
      <c r="R129" s="5">
        <f t="shared" si="24"/>
        <v>0</v>
      </c>
      <c r="S129" s="43">
        <f t="shared" si="38"/>
        <v>0</v>
      </c>
      <c r="T129" s="32">
        <f>IF(AND($C$5&lt;=B129,B129&lt;= $C$17), FV($C$23/12,12*C129,$C$32,$C$20,0)*-1,0)</f>
        <v>0</v>
      </c>
      <c r="V129" s="5">
        <f t="shared" si="47"/>
        <v>0</v>
      </c>
      <c r="W129" s="5">
        <f t="shared" si="46"/>
        <v>0</v>
      </c>
      <c r="X129" s="5">
        <f t="shared" si="44"/>
        <v>0</v>
      </c>
      <c r="Y129" s="5">
        <f t="shared" si="50"/>
        <v>0</v>
      </c>
      <c r="Z129" s="5">
        <f t="shared" si="34"/>
        <v>0</v>
      </c>
      <c r="AA129" s="70" t="str">
        <f t="shared" si="40"/>
        <v/>
      </c>
      <c r="AB129" s="45">
        <v>0</v>
      </c>
      <c r="AC129" s="32">
        <f>IF(AND($C$5&lt;=B129, B129&lt;=$C$17), FV($C$22/12,12*D129,$C$21,$C$20,0)*-1,0)</f>
        <v>0</v>
      </c>
      <c r="AE129" s="5">
        <f t="shared" si="48"/>
        <v>0</v>
      </c>
      <c r="AF129" s="5">
        <f t="shared" si="49"/>
        <v>0</v>
      </c>
      <c r="AG129" s="5">
        <f t="shared" si="45"/>
        <v>0</v>
      </c>
      <c r="AH129" s="5">
        <f t="shared" si="51"/>
        <v>0</v>
      </c>
      <c r="AI129" s="5">
        <f t="shared" si="41"/>
        <v>0</v>
      </c>
      <c r="AJ129" s="71" t="str">
        <f t="shared" si="42"/>
        <v/>
      </c>
      <c r="AK129" s="65">
        <v>0</v>
      </c>
      <c r="AL129" s="66"/>
    </row>
    <row r="130" spans="1:38" s="5" customFormat="1" x14ac:dyDescent="0.35">
      <c r="A130"/>
      <c r="B130" s="16">
        <v>94</v>
      </c>
      <c r="C130">
        <f t="shared" si="25"/>
        <v>94</v>
      </c>
      <c r="D130" s="17" t="str">
        <f>IF(AND($C$5&lt;=B130, B130&lt;=$C$17), B130-$C$5, "")</f>
        <v/>
      </c>
      <c r="E130" s="17" t="str">
        <f t="shared" si="26"/>
        <v/>
      </c>
      <c r="F130" s="26">
        <f t="shared" si="27"/>
        <v>-93</v>
      </c>
      <c r="G130" s="18">
        <f t="shared" si="43"/>
        <v>94</v>
      </c>
      <c r="H130" s="11">
        <f t="shared" si="29"/>
        <v>0</v>
      </c>
      <c r="I130" s="10">
        <f t="shared" si="30"/>
        <v>0</v>
      </c>
      <c r="J130" s="11">
        <f>IF(B130&gt;=$C$5,($C$17-$C$5)-C130, "")</f>
        <v>-94</v>
      </c>
      <c r="K130" s="11">
        <f>IF(B130&gt;=$C$5,J130*$C$9*$C$11,"")</f>
        <v>0</v>
      </c>
      <c r="L130" s="11">
        <f t="shared" si="23"/>
        <v>0</v>
      </c>
      <c r="M130" s="11">
        <f>IF(B130&gt;=$C$5, (18-$C$16)-C130, "")</f>
        <v>-76</v>
      </c>
      <c r="N130" s="11">
        <f>IF(B130&gt;=$C$5,4*$C$15*$C$14,"")</f>
        <v>0</v>
      </c>
      <c r="O130" s="11">
        <f t="shared" si="31"/>
        <v>0</v>
      </c>
      <c r="P130" s="5">
        <f>IF(B130&gt;=$C$5,$C$13-C130,"")</f>
        <v>-93</v>
      </c>
      <c r="Q130" s="5">
        <f>IF(B130&gt;=$C$5,$C$12/$C$13*P130,"")</f>
        <v>0</v>
      </c>
      <c r="R130" s="5">
        <f t="shared" si="24"/>
        <v>0</v>
      </c>
      <c r="S130" s="43">
        <f t="shared" si="38"/>
        <v>0</v>
      </c>
      <c r="T130" s="32">
        <f>IF(AND($C$5&lt;=B130,B130&lt;= $C$17), FV($C$23/12,12*C130,$C$32,$C$20,0)*-1,0)</f>
        <v>0</v>
      </c>
      <c r="V130" s="5">
        <f t="shared" si="47"/>
        <v>0</v>
      </c>
      <c r="W130" s="5">
        <f t="shared" si="46"/>
        <v>0</v>
      </c>
      <c r="X130" s="5">
        <f t="shared" si="44"/>
        <v>0</v>
      </c>
      <c r="Y130" s="5">
        <f t="shared" si="50"/>
        <v>0</v>
      </c>
      <c r="Z130" s="5">
        <f t="shared" si="34"/>
        <v>0</v>
      </c>
      <c r="AA130" s="70" t="str">
        <f t="shared" si="40"/>
        <v/>
      </c>
      <c r="AB130" s="45">
        <v>0</v>
      </c>
      <c r="AC130" s="32">
        <f>IF(AND($C$5&lt;=B130, B130&lt;=$C$17), FV($C$22/12,12*D130,$C$21,$C$20,0)*-1,0)</f>
        <v>0</v>
      </c>
      <c r="AE130" s="5">
        <f t="shared" si="48"/>
        <v>0</v>
      </c>
      <c r="AF130" s="5">
        <f t="shared" si="49"/>
        <v>0</v>
      </c>
      <c r="AG130" s="5">
        <f t="shared" si="45"/>
        <v>0</v>
      </c>
      <c r="AH130" s="5">
        <f t="shared" si="51"/>
        <v>0</v>
      </c>
      <c r="AI130" s="5">
        <f t="shared" si="41"/>
        <v>0</v>
      </c>
      <c r="AJ130" s="71" t="str">
        <f t="shared" si="42"/>
        <v/>
      </c>
      <c r="AK130" s="65">
        <v>0</v>
      </c>
      <c r="AL130" s="66"/>
    </row>
    <row r="131" spans="1:38" s="5" customFormat="1" x14ac:dyDescent="0.35">
      <c r="A131"/>
      <c r="B131" s="16">
        <v>95</v>
      </c>
      <c r="C131">
        <f t="shared" si="25"/>
        <v>95</v>
      </c>
      <c r="D131" s="17" t="str">
        <f>IF(AND($C$5&lt;=B131, B131&lt;=$C$17), B131-$C$5, "")</f>
        <v/>
      </c>
      <c r="E131" s="17" t="str">
        <f t="shared" si="26"/>
        <v/>
      </c>
      <c r="F131" s="26">
        <f t="shared" si="27"/>
        <v>-94</v>
      </c>
      <c r="G131" s="18">
        <f t="shared" si="43"/>
        <v>95</v>
      </c>
      <c r="H131" s="11">
        <f t="shared" si="29"/>
        <v>0</v>
      </c>
      <c r="I131" s="10">
        <f t="shared" si="30"/>
        <v>0</v>
      </c>
      <c r="J131" s="11">
        <f>IF(B131&gt;=$C$5,($C$17-$C$5)-C131, "")</f>
        <v>-95</v>
      </c>
      <c r="K131" s="11">
        <f>IF(B131&gt;=$C$5,J131*$C$9*$C$11,"")</f>
        <v>0</v>
      </c>
      <c r="L131" s="11">
        <f t="shared" si="23"/>
        <v>0</v>
      </c>
      <c r="M131" s="11">
        <f>IF(B131&gt;=$C$5, (18-$C$16)-C131, "")</f>
        <v>-77</v>
      </c>
      <c r="N131" s="11">
        <f>IF(B131&gt;=$C$5,4*$C$15*$C$14,"")</f>
        <v>0</v>
      </c>
      <c r="O131" s="11">
        <f t="shared" si="31"/>
        <v>0</v>
      </c>
      <c r="P131" s="5">
        <f>IF(B131&gt;=$C$5,$C$13-C131,"")</f>
        <v>-94</v>
      </c>
      <c r="Q131" s="5">
        <f>IF(B131&gt;=$C$5,$C$12/$C$13*P131,"")</f>
        <v>0</v>
      </c>
      <c r="R131" s="5">
        <f t="shared" si="24"/>
        <v>0</v>
      </c>
      <c r="S131" s="43">
        <f t="shared" si="38"/>
        <v>0</v>
      </c>
      <c r="T131" s="32">
        <f>IF(AND($C$5&lt;=B131,B131&lt;= $C$17), FV($C$23/12,12*C131,$C$32,$C$20,0)*-1,0)</f>
        <v>0</v>
      </c>
      <c r="V131" s="5">
        <f t="shared" si="47"/>
        <v>0</v>
      </c>
      <c r="W131" s="5">
        <f t="shared" si="46"/>
        <v>0</v>
      </c>
      <c r="X131" s="5">
        <f t="shared" si="44"/>
        <v>0</v>
      </c>
      <c r="Y131" s="5">
        <f t="shared" si="50"/>
        <v>0</v>
      </c>
      <c r="Z131" s="5">
        <f t="shared" si="34"/>
        <v>0</v>
      </c>
      <c r="AA131" s="70" t="str">
        <f t="shared" si="40"/>
        <v/>
      </c>
      <c r="AB131" s="45">
        <v>0</v>
      </c>
      <c r="AC131" s="32">
        <f>IF(AND($C$5&lt;=B131, B131&lt;=$C$17), FV($C$22/12,12*D131,$C$21,$C$20,0)*-1,0)</f>
        <v>0</v>
      </c>
      <c r="AE131" s="5">
        <f t="shared" si="48"/>
        <v>0</v>
      </c>
      <c r="AF131" s="5">
        <f t="shared" si="49"/>
        <v>0</v>
      </c>
      <c r="AG131" s="5">
        <f t="shared" si="45"/>
        <v>0</v>
      </c>
      <c r="AH131" s="5">
        <f t="shared" si="51"/>
        <v>0</v>
      </c>
      <c r="AI131" s="5">
        <f t="shared" si="41"/>
        <v>0</v>
      </c>
      <c r="AJ131" s="71" t="str">
        <f t="shared" si="42"/>
        <v/>
      </c>
      <c r="AK131" s="65">
        <v>0</v>
      </c>
      <c r="AL131" s="66"/>
    </row>
    <row r="132" spans="1:38" s="5" customFormat="1" x14ac:dyDescent="0.35">
      <c r="A132"/>
      <c r="B132" s="16">
        <v>96</v>
      </c>
      <c r="C132">
        <f t="shared" ref="C132:C136" si="52">IF($C$5&lt;=B132,$B132-$C$5,"")</f>
        <v>96</v>
      </c>
      <c r="D132" s="17" t="str">
        <f>IF(AND($C$5&lt;=B132, B132&lt;=$C$17), B132-$C$5, "")</f>
        <v/>
      </c>
      <c r="E132" s="17" t="str">
        <f t="shared" si="26"/>
        <v/>
      </c>
      <c r="F132" s="26">
        <f t="shared" si="27"/>
        <v>-95</v>
      </c>
      <c r="G132" s="18">
        <f t="shared" si="43"/>
        <v>96</v>
      </c>
      <c r="H132" s="11">
        <f t="shared" si="29"/>
        <v>0</v>
      </c>
      <c r="I132" s="10">
        <f t="shared" si="30"/>
        <v>0</v>
      </c>
      <c r="J132" s="11">
        <f>IF(B132&gt;=$C$5,($C$17-$C$5)-C132, "")</f>
        <v>-96</v>
      </c>
      <c r="K132" s="11">
        <f>IF(B132&gt;=$C$5,J132*$C$9*$C$11,"")</f>
        <v>0</v>
      </c>
      <c r="L132" s="11">
        <f t="shared" si="23"/>
        <v>0</v>
      </c>
      <c r="M132" s="11">
        <f>IF(B132&gt;=$C$5, (18-$C$16)-C132, "")</f>
        <v>-78</v>
      </c>
      <c r="N132" s="11">
        <f>IF(B132&gt;=$C$5,4*$C$15*$C$14,"")</f>
        <v>0</v>
      </c>
      <c r="O132" s="11">
        <f t="shared" si="31"/>
        <v>0</v>
      </c>
      <c r="P132" s="5">
        <f>IF(B132&gt;=$C$5,$C$13-C132,"")</f>
        <v>-95</v>
      </c>
      <c r="Q132" s="5">
        <f>IF(B132&gt;=$C$5,$C$12/$C$13*P132,"")</f>
        <v>0</v>
      </c>
      <c r="R132" s="5">
        <f t="shared" si="24"/>
        <v>0</v>
      </c>
      <c r="S132" s="43">
        <f t="shared" si="38"/>
        <v>0</v>
      </c>
      <c r="T132" s="32">
        <f>IF(AND($C$5&lt;=B132,B132&lt;= $C$17), FV($C$23/12,12*C132,$C$32,$C$20,0)*-1,0)</f>
        <v>0</v>
      </c>
      <c r="V132" s="5">
        <f t="shared" si="47"/>
        <v>0</v>
      </c>
      <c r="W132" s="5">
        <f t="shared" si="46"/>
        <v>0</v>
      </c>
      <c r="X132" s="5">
        <f t="shared" si="44"/>
        <v>0</v>
      </c>
      <c r="Y132" s="5">
        <f t="shared" si="50"/>
        <v>0</v>
      </c>
      <c r="Z132" s="5">
        <f t="shared" si="34"/>
        <v>0</v>
      </c>
      <c r="AA132" s="70" t="str">
        <f t="shared" si="40"/>
        <v/>
      </c>
      <c r="AB132" s="45">
        <v>0</v>
      </c>
      <c r="AC132" s="32">
        <f>IF(AND($C$5&lt;=B132, B132&lt;=$C$17), FV($C$22/12,12*D132,$C$21,$C$20,0)*-1,0)</f>
        <v>0</v>
      </c>
      <c r="AE132" s="5">
        <f t="shared" si="48"/>
        <v>0</v>
      </c>
      <c r="AF132" s="5">
        <f t="shared" si="49"/>
        <v>0</v>
      </c>
      <c r="AG132" s="5">
        <f t="shared" si="45"/>
        <v>0</v>
      </c>
      <c r="AH132" s="5">
        <f t="shared" si="51"/>
        <v>0</v>
      </c>
      <c r="AI132" s="5">
        <f t="shared" si="41"/>
        <v>0</v>
      </c>
      <c r="AJ132" s="71" t="str">
        <f t="shared" si="42"/>
        <v/>
      </c>
      <c r="AK132" s="65">
        <v>0</v>
      </c>
      <c r="AL132" s="66"/>
    </row>
    <row r="133" spans="1:38" s="5" customFormat="1" x14ac:dyDescent="0.35">
      <c r="A133"/>
      <c r="B133" s="16">
        <v>97</v>
      </c>
      <c r="C133">
        <f t="shared" si="52"/>
        <v>97</v>
      </c>
      <c r="D133" s="17" t="str">
        <f>IF(AND($C$5&lt;=B133, B133&lt;=$C$17), B133-$C$5, "")</f>
        <v/>
      </c>
      <c r="E133" s="17" t="str">
        <f t="shared" si="26"/>
        <v/>
      </c>
      <c r="F133" s="26">
        <f t="shared" si="27"/>
        <v>-96</v>
      </c>
      <c r="G133" s="18">
        <f t="shared" si="43"/>
        <v>97</v>
      </c>
      <c r="H133" s="11">
        <f t="shared" si="29"/>
        <v>0</v>
      </c>
      <c r="I133" s="10">
        <f t="shared" si="30"/>
        <v>0</v>
      </c>
      <c r="J133" s="11">
        <f>IF(B133&gt;=$C$5,($C$17-$C$5)-C133, "")</f>
        <v>-97</v>
      </c>
      <c r="K133" s="11">
        <f>IF(B133&gt;=$C$5,J133*$C$9*$C$11,"")</f>
        <v>0</v>
      </c>
      <c r="L133" s="11">
        <f t="shared" si="23"/>
        <v>0</v>
      </c>
      <c r="M133" s="11">
        <f>IF(B133&gt;=$C$5, (18-$C$16)-C133, "")</f>
        <v>-79</v>
      </c>
      <c r="N133" s="11">
        <f>IF(B133&gt;=$C$5,4*$C$15*$C$14,"")</f>
        <v>0</v>
      </c>
      <c r="O133" s="11">
        <f t="shared" si="31"/>
        <v>0</v>
      </c>
      <c r="P133" s="5">
        <f>IF(B133&gt;=$C$5,$C$13-C133,"")</f>
        <v>-96</v>
      </c>
      <c r="Q133" s="5">
        <f>IF(B133&gt;=$C$5,$C$12/$C$13*P133,"")</f>
        <v>0</v>
      </c>
      <c r="R133" s="5">
        <f t="shared" si="24"/>
        <v>0</v>
      </c>
      <c r="S133" s="43">
        <f t="shared" si="38"/>
        <v>0</v>
      </c>
      <c r="T133" s="32">
        <f>IF(AND($C$5&lt;=B133,B133&lt;= $C$17), FV($C$23/12,12*C133,$C$32,$C$20,0)*-1,0)</f>
        <v>0</v>
      </c>
      <c r="V133" s="5">
        <f t="shared" si="47"/>
        <v>0</v>
      </c>
      <c r="W133" s="5">
        <f t="shared" si="46"/>
        <v>0</v>
      </c>
      <c r="X133" s="5">
        <f t="shared" si="44"/>
        <v>0</v>
      </c>
      <c r="Y133" s="5">
        <f t="shared" si="50"/>
        <v>0</v>
      </c>
      <c r="Z133" s="5">
        <f t="shared" si="34"/>
        <v>0</v>
      </c>
      <c r="AA133" s="70" t="str">
        <f t="shared" si="40"/>
        <v/>
      </c>
      <c r="AB133" s="45">
        <v>0</v>
      </c>
      <c r="AC133" s="32">
        <f>IF(AND($C$5&lt;=B133, B133&lt;=$C$17), FV($C$22/12,12*D133,$C$21,$C$20,0)*-1,0)</f>
        <v>0</v>
      </c>
      <c r="AE133" s="5">
        <f t="shared" si="48"/>
        <v>0</v>
      </c>
      <c r="AF133" s="5">
        <f t="shared" si="49"/>
        <v>0</v>
      </c>
      <c r="AG133" s="5">
        <f t="shared" si="45"/>
        <v>0</v>
      </c>
      <c r="AH133" s="5">
        <f t="shared" si="51"/>
        <v>0</v>
      </c>
      <c r="AI133" s="5">
        <f t="shared" si="41"/>
        <v>0</v>
      </c>
      <c r="AJ133" s="71" t="str">
        <f t="shared" si="42"/>
        <v/>
      </c>
      <c r="AK133" s="65">
        <v>0</v>
      </c>
      <c r="AL133" s="66"/>
    </row>
    <row r="134" spans="1:38" s="5" customFormat="1" x14ac:dyDescent="0.35">
      <c r="A134"/>
      <c r="B134" s="16">
        <v>98</v>
      </c>
      <c r="C134">
        <f t="shared" si="52"/>
        <v>98</v>
      </c>
      <c r="D134" s="17" t="str">
        <f>IF(AND($C$5&lt;=B134, B134&lt;=$C$17), B134-$C$5, "")</f>
        <v/>
      </c>
      <c r="E134" s="17" t="str">
        <f t="shared" si="26"/>
        <v/>
      </c>
      <c r="F134" s="26">
        <f t="shared" si="27"/>
        <v>-97</v>
      </c>
      <c r="G134" s="18">
        <f t="shared" si="43"/>
        <v>98</v>
      </c>
      <c r="H134" s="11">
        <f t="shared" si="29"/>
        <v>0</v>
      </c>
      <c r="I134" s="10">
        <f t="shared" si="30"/>
        <v>0</v>
      </c>
      <c r="J134" s="11">
        <f>IF(B134&gt;=$C$5,($C$17-$C$5)-C134, "")</f>
        <v>-98</v>
      </c>
      <c r="K134" s="11">
        <f>IF(B134&gt;=$C$5,J134*$C$9*$C$11,"")</f>
        <v>0</v>
      </c>
      <c r="L134" s="11">
        <f t="shared" si="23"/>
        <v>0</v>
      </c>
      <c r="M134" s="11">
        <f>IF(B134&gt;=$C$5, (18-$C$16)-C134, "")</f>
        <v>-80</v>
      </c>
      <c r="N134" s="11">
        <f>IF(B134&gt;=$C$5,4*$C$15*$C$14,"")</f>
        <v>0</v>
      </c>
      <c r="O134" s="11">
        <f t="shared" si="31"/>
        <v>0</v>
      </c>
      <c r="P134" s="5">
        <f>IF(B134&gt;=$C$5,$C$13-C134,"")</f>
        <v>-97</v>
      </c>
      <c r="Q134" s="5">
        <f>IF(B134&gt;=$C$5,$C$12/$C$13*P134,"")</f>
        <v>0</v>
      </c>
      <c r="R134" s="5">
        <f t="shared" si="24"/>
        <v>0</v>
      </c>
      <c r="S134" s="43">
        <f t="shared" si="38"/>
        <v>0</v>
      </c>
      <c r="T134" s="32">
        <f>IF(AND($C$5&lt;=B134,B134&lt;= $C$17), FV($C$23/12,12*C134,$C$32,$C$20,0)*-1,0)</f>
        <v>0</v>
      </c>
      <c r="V134" s="5">
        <f t="shared" si="47"/>
        <v>0</v>
      </c>
      <c r="W134" s="5">
        <f t="shared" si="46"/>
        <v>0</v>
      </c>
      <c r="X134" s="5">
        <f t="shared" si="44"/>
        <v>0</v>
      </c>
      <c r="Y134" s="5">
        <f t="shared" si="50"/>
        <v>0</v>
      </c>
      <c r="Z134" s="5">
        <f t="shared" si="34"/>
        <v>0</v>
      </c>
      <c r="AA134" s="70" t="str">
        <f t="shared" si="40"/>
        <v/>
      </c>
      <c r="AB134" s="45">
        <v>0</v>
      </c>
      <c r="AC134" s="32">
        <f>IF(AND($C$5&lt;=B134, B134&lt;=$C$17), FV($C$22/12,12*D134,$C$21,$C$20,0)*-1,0)</f>
        <v>0</v>
      </c>
      <c r="AE134" s="5">
        <f t="shared" si="48"/>
        <v>0</v>
      </c>
      <c r="AF134" s="5">
        <f t="shared" si="49"/>
        <v>0</v>
      </c>
      <c r="AG134" s="5">
        <f t="shared" si="45"/>
        <v>0</v>
      </c>
      <c r="AH134" s="5">
        <f t="shared" si="51"/>
        <v>0</v>
      </c>
      <c r="AI134" s="5">
        <f t="shared" si="41"/>
        <v>0</v>
      </c>
      <c r="AJ134" s="71" t="str">
        <f t="shared" si="42"/>
        <v/>
      </c>
      <c r="AK134" s="65">
        <v>0</v>
      </c>
      <c r="AL134" s="66"/>
    </row>
    <row r="135" spans="1:38" s="5" customFormat="1" x14ac:dyDescent="0.35">
      <c r="A135"/>
      <c r="B135" s="16">
        <v>99</v>
      </c>
      <c r="C135">
        <f t="shared" si="52"/>
        <v>99</v>
      </c>
      <c r="D135" s="17" t="str">
        <f>IF(AND($C$5&lt;=B135, B135&lt;=$C$17), B135-$C$5, "")</f>
        <v/>
      </c>
      <c r="E135" s="17" t="str">
        <f t="shared" si="26"/>
        <v/>
      </c>
      <c r="F135" s="26">
        <f t="shared" si="27"/>
        <v>-98</v>
      </c>
      <c r="G135" s="18">
        <f t="shared" si="43"/>
        <v>99</v>
      </c>
      <c r="H135" s="11">
        <f t="shared" si="29"/>
        <v>0</v>
      </c>
      <c r="I135" s="10">
        <f t="shared" si="30"/>
        <v>0</v>
      </c>
      <c r="J135" s="11">
        <f>IF(B135&gt;=$C$5,($C$17-$C$5)-C135, "")</f>
        <v>-99</v>
      </c>
      <c r="K135" s="11">
        <f>IF(B135&gt;=$C$5,J135*$C$9*$C$11,"")</f>
        <v>0</v>
      </c>
      <c r="L135" s="11">
        <f t="shared" ref="L135:L136" si="53">IF(K135&gt;0,K135,0)</f>
        <v>0</v>
      </c>
      <c r="M135" s="11">
        <f>IF(B135&gt;=$C$5, (18-$C$16)-C135, "")</f>
        <v>-81</v>
      </c>
      <c r="N135" s="11">
        <f>IF(B135&gt;=$C$5,4*$C$15*$C$14,"")</f>
        <v>0</v>
      </c>
      <c r="O135" s="11">
        <f t="shared" si="31"/>
        <v>0</v>
      </c>
      <c r="P135" s="5">
        <f>IF(B135&gt;=$C$5,$C$13-C135,"")</f>
        <v>-98</v>
      </c>
      <c r="Q135" s="5">
        <f>IF(B135&gt;=$C$5,$C$12/$C$13*P135,"")</f>
        <v>0</v>
      </c>
      <c r="R135" s="5">
        <f t="shared" ref="R135:R136" si="54">IF(Q135&gt;=0,Q135,0)</f>
        <v>0</v>
      </c>
      <c r="S135" s="43">
        <f t="shared" si="38"/>
        <v>0</v>
      </c>
      <c r="T135" s="32">
        <f>IF(AND($C$5&lt;=B135,B135&lt;= $C$17), FV($C$23/12,12*C135,$C$32,$C$20,0)*-1,0)</f>
        <v>0</v>
      </c>
      <c r="V135" s="5">
        <f t="shared" si="47"/>
        <v>0</v>
      </c>
      <c r="W135" s="5">
        <f t="shared" si="46"/>
        <v>0</v>
      </c>
      <c r="X135" s="5">
        <f t="shared" si="44"/>
        <v>0</v>
      </c>
      <c r="Y135" s="5">
        <f t="shared" si="50"/>
        <v>0</v>
      </c>
      <c r="Z135" s="5">
        <f t="shared" si="34"/>
        <v>0</v>
      </c>
      <c r="AA135" s="70" t="str">
        <f t="shared" si="40"/>
        <v/>
      </c>
      <c r="AB135" s="45">
        <v>0</v>
      </c>
      <c r="AC135" s="32">
        <f>IF(AND($C$5&lt;=B135, B135&lt;=$C$17), FV($C$22/12,12*D135,$C$21,$C$20,0)*-1,0)</f>
        <v>0</v>
      </c>
      <c r="AE135" s="5">
        <f t="shared" si="48"/>
        <v>0</v>
      </c>
      <c r="AF135" s="5">
        <f t="shared" si="49"/>
        <v>0</v>
      </c>
      <c r="AG135" s="5">
        <f t="shared" si="45"/>
        <v>0</v>
      </c>
      <c r="AH135" s="5">
        <f t="shared" si="51"/>
        <v>0</v>
      </c>
      <c r="AI135" s="5">
        <f t="shared" si="41"/>
        <v>0</v>
      </c>
      <c r="AJ135" s="71" t="str">
        <f t="shared" si="42"/>
        <v/>
      </c>
      <c r="AK135" s="65">
        <v>0</v>
      </c>
      <c r="AL135" s="66"/>
    </row>
    <row r="136" spans="1:38" s="5" customFormat="1" ht="15" thickBot="1" x14ac:dyDescent="0.4">
      <c r="A136"/>
      <c r="B136" s="19">
        <v>100</v>
      </c>
      <c r="C136" s="20">
        <f t="shared" si="52"/>
        <v>100</v>
      </c>
      <c r="D136" s="21" t="str">
        <f>IF(AND($C$5&lt;=B136, B136&lt;=$C$17), B136-$C$5, "")</f>
        <v/>
      </c>
      <c r="E136" s="21" t="str">
        <f t="shared" si="26"/>
        <v/>
      </c>
      <c r="F136" s="27">
        <f t="shared" si="27"/>
        <v>-99</v>
      </c>
      <c r="G136" s="22">
        <f t="shared" si="43"/>
        <v>100</v>
      </c>
      <c r="H136" s="13">
        <f t="shared" si="29"/>
        <v>0</v>
      </c>
      <c r="I136" s="12">
        <f t="shared" si="30"/>
        <v>0</v>
      </c>
      <c r="J136" s="13">
        <f>IF(B136&gt;=$C$5,($C$17-$C$5)-C136, "")</f>
        <v>-100</v>
      </c>
      <c r="K136" s="13">
        <f>IF(B136&gt;=$C$5,J136*$C$9*$C$11,"")</f>
        <v>0</v>
      </c>
      <c r="L136" s="13">
        <f t="shared" si="53"/>
        <v>0</v>
      </c>
      <c r="M136" s="13">
        <f>IF(B136&gt;=$C$5, (18-$C$16)-C136, "")</f>
        <v>-82</v>
      </c>
      <c r="N136" s="13">
        <f>IF(B136&gt;=$C$5,4*$C$15*$C$14,"")</f>
        <v>0</v>
      </c>
      <c r="O136" s="13">
        <f t="shared" si="31"/>
        <v>0</v>
      </c>
      <c r="P136" s="14">
        <f>IF(B136&gt;=$C$5,$C$13-C136,"")</f>
        <v>-99</v>
      </c>
      <c r="Q136" s="14">
        <f>IF(B136&gt;=$C$5,$C$12/$C$13*P136,"")</f>
        <v>0</v>
      </c>
      <c r="R136" s="14">
        <f t="shared" si="54"/>
        <v>0</v>
      </c>
      <c r="S136" s="44">
        <f t="shared" si="38"/>
        <v>0</v>
      </c>
      <c r="T136" s="33">
        <f>IF(AND($C$5&lt;=B136,B136&lt;= $C$17), FV($C$23/12,12*C136,$C$32,$C$20,0)*-1,0)</f>
        <v>0</v>
      </c>
      <c r="U136" s="14"/>
      <c r="V136" s="14">
        <f t="shared" si="47"/>
        <v>0</v>
      </c>
      <c r="W136" s="14">
        <f t="shared" si="46"/>
        <v>0</v>
      </c>
      <c r="X136" s="14">
        <f t="shared" si="44"/>
        <v>0</v>
      </c>
      <c r="Y136" s="14">
        <f t="shared" ref="Y136" si="55">Y135+V136-X136</f>
        <v>0</v>
      </c>
      <c r="Z136" s="14">
        <f t="shared" si="34"/>
        <v>0</v>
      </c>
      <c r="AA136" s="69" t="str">
        <f t="shared" si="40"/>
        <v/>
      </c>
      <c r="AB136" s="46">
        <v>0</v>
      </c>
      <c r="AC136" s="33">
        <f>IF(AND($C$5&lt;=B136, B136&lt;=$C$17), FV($C$22/12,12*D136,$C$21,$C$20,0)*-1,0)</f>
        <v>0</v>
      </c>
      <c r="AD136" s="14"/>
      <c r="AE136" s="14">
        <f t="shared" si="48"/>
        <v>0</v>
      </c>
      <c r="AF136" s="14">
        <f t="shared" si="49"/>
        <v>0</v>
      </c>
      <c r="AG136" s="14">
        <f t="shared" si="45"/>
        <v>0</v>
      </c>
      <c r="AH136" s="14">
        <f t="shared" si="51"/>
        <v>0</v>
      </c>
      <c r="AI136" s="14">
        <f t="shared" si="41"/>
        <v>0</v>
      </c>
      <c r="AJ136" s="64" t="str">
        <f t="shared" si="42"/>
        <v/>
      </c>
      <c r="AK136" s="72">
        <v>0</v>
      </c>
      <c r="AL136" s="67"/>
    </row>
  </sheetData>
  <mergeCells count="12">
    <mergeCell ref="G34:G35"/>
    <mergeCell ref="H34:S34"/>
    <mergeCell ref="A1:C1"/>
    <mergeCell ref="B34:B35"/>
    <mergeCell ref="C34:C35"/>
    <mergeCell ref="D34:D35"/>
    <mergeCell ref="E34:E35"/>
    <mergeCell ref="T34:AA34"/>
    <mergeCell ref="AB34:AB35"/>
    <mergeCell ref="AC34:AJ34"/>
    <mergeCell ref="AK34:AK35"/>
    <mergeCell ref="AL34:AL35"/>
  </mergeCells>
  <hyperlinks>
    <hyperlink ref="D23" r:id="rId1" display="  Our projection rate of return that is possible to achieve. US market growth average over 100 years is 11.4% shown on Andex Chart." xr:uid="{C69B56F7-FD09-4A55-ACF5-5B1D3EB47330}"/>
    <hyperlink ref="A9" r:id="rId2" xr:uid="{BD546E06-C5A2-4FCE-8217-7C00DF97BD2D}"/>
    <hyperlink ref="B23" r:id="rId3" xr:uid="{3200433F-8E96-479D-9822-204E48ADD536}"/>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2DEE8-201C-4C04-A0AB-9834E446B047}">
  <dimension ref="A1"/>
  <sheetViews>
    <sheetView view="pageLayout" zoomScaleNormal="100" workbookViewId="0">
      <selection activeCell="AD1" sqref="AD1"/>
    </sheetView>
  </sheetViews>
  <sheetFormatPr defaultRowHeight="14.5" x14ac:dyDescent="0.35"/>
  <sheetData/>
  <pageMargins left="0.5" right="0.5" top="0.75" bottom="0.75" header="0.3" footer="0.3"/>
  <pageSetup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Profile</vt:lpstr>
      <vt:lpstr>Plan 40</vt:lpstr>
      <vt:lpstr>Plan 45</vt:lpstr>
      <vt:lpstr>Plan 50</vt:lpstr>
      <vt:lpstr>Plan 55</vt:lpstr>
      <vt:lpstr>Plan 60</vt:lpstr>
      <vt:lpstr>Plan 65</vt:lpstr>
      <vt:lpstr>Plan 70</vt:lpstr>
      <vt:lpstr>Graph 40</vt:lpstr>
      <vt:lpstr>Graph 45</vt:lpstr>
      <vt:lpstr>Graph 50</vt:lpstr>
      <vt:lpstr>Graph 55</vt:lpstr>
      <vt:lpstr>Graph 60</vt:lpstr>
      <vt:lpstr>Graph 65</vt:lpstr>
      <vt:lpstr>Graph 70</vt:lpstr>
      <vt:lpstr>Wealth Evaluation</vt:lpstr>
      <vt:lpstr>'Plan 40'!Print_Area</vt:lpstr>
      <vt:lpstr>'Plan 45'!Print_Area</vt:lpstr>
      <vt:lpstr>'Plan 50'!Print_Area</vt:lpstr>
      <vt:lpstr>'Plan 55'!Print_Area</vt:lpstr>
      <vt:lpstr>'Plan 60'!Print_Area</vt:lpstr>
      <vt:lpstr>'Plan 65'!Print_Area</vt:lpstr>
      <vt:lpstr>'Plan 70'!Print_Area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Witoon Khamon</dc:creator>
  <cp:keywords/>
  <dc:description/>
  <cp:lastModifiedBy>Ton Jay</cp:lastModifiedBy>
  <cp:revision/>
  <dcterms:created xsi:type="dcterms:W3CDTF">2023-11-17T19:59:54Z</dcterms:created>
  <dcterms:modified xsi:type="dcterms:W3CDTF">2025-03-02T21:57:09Z</dcterms:modified>
  <cp:category/>
  <cp:contentStatus/>
</cp:coreProperties>
</file>